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Uitvoering\Afdeling Beoordelen &amp; Autoriseren\11. Persoonlijke mappen\Steven\6. Projecten\3. GABA autorisatie\"/>
    </mc:Choice>
  </mc:AlternateContent>
  <xr:revisionPtr revIDLastSave="0" documentId="8_{61EC3811-13C9-4A4C-AFBB-C3C3CA09EF77}" xr6:coauthVersionLast="47" xr6:coauthVersionMax="47" xr10:uidLastSave="{00000000-0000-0000-0000-000000000000}"/>
  <bookViews>
    <workbookView xWindow="-120" yWindow="-120" windowWidth="33240" windowHeight="16110" tabRatio="724" activeTab="3" xr2:uid="{C0D90622-8CFA-436D-916A-EF2634E4B7C1}"/>
  </bookViews>
  <sheets>
    <sheet name="(1) Toelichting document" sheetId="21" r:id="rId1"/>
    <sheet name="(2) Gegevens per set" sheetId="17" r:id="rId2"/>
    <sheet name="(3) Taken, doelgroepen en sets" sheetId="10" r:id="rId3"/>
    <sheet name="(4) Gegevens per taak+doelgroep" sheetId="18" r:id="rId4"/>
    <sheet name="Dropdowns" sheetId="20" state="hidden" r:id="rId5"/>
  </sheets>
  <definedNames>
    <definedName name="_xlnm._FilterDatabase" localSheetId="0" hidden="1">'(1) Toelichting document'!#REF!</definedName>
    <definedName name="_xlnm._FilterDatabase" localSheetId="1" hidden="1">'(2) Gegevens per set'!$A$2:$V$2</definedName>
    <definedName name="_xlnm._FilterDatabase" localSheetId="2" hidden="1">'(3) Taken, doelgroepen en sets'!$B$2:$AC$101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0" l="1"/>
  <c r="E94" i="10"/>
  <c r="E85" i="10"/>
  <c r="E84" i="10"/>
  <c r="E82" i="10"/>
  <c r="E81" i="10"/>
  <c r="E80" i="10"/>
  <c r="E79" i="10"/>
  <c r="E78" i="10"/>
  <c r="E74" i="10"/>
  <c r="E73" i="10"/>
  <c r="E72" i="10"/>
  <c r="E71" i="10"/>
  <c r="E68" i="10"/>
  <c r="E67" i="10"/>
  <c r="E66" i="10"/>
  <c r="E65" i="10"/>
  <c r="E27" i="10"/>
  <c r="E28" i="10"/>
  <c r="E60" i="10"/>
  <c r="E99" i="10"/>
  <c r="E52" i="10"/>
  <c r="E34" i="10"/>
  <c r="E22" i="10"/>
  <c r="E21" i="10"/>
  <c r="E5" i="10"/>
  <c r="E7" i="10"/>
  <c r="E9" i="10"/>
  <c r="E10" i="10"/>
  <c r="E12" i="10"/>
  <c r="E13" i="10"/>
  <c r="E15" i="10"/>
  <c r="E16" i="10"/>
  <c r="E17" i="10"/>
  <c r="E18" i="10"/>
  <c r="E20" i="10"/>
  <c r="E23" i="10"/>
  <c r="E24" i="10"/>
  <c r="E26" i="10"/>
  <c r="E29" i="10"/>
  <c r="E31" i="10"/>
  <c r="E32" i="10"/>
  <c r="E35" i="10"/>
  <c r="E37" i="10"/>
  <c r="E39" i="10"/>
  <c r="E40" i="10"/>
  <c r="E41" i="10"/>
  <c r="E42" i="10"/>
  <c r="E44" i="10"/>
  <c r="E46" i="10"/>
  <c r="E47" i="10"/>
  <c r="E48" i="10"/>
  <c r="E50" i="10"/>
  <c r="E53" i="10"/>
  <c r="E55" i="10"/>
  <c r="E57" i="10"/>
  <c r="E59" i="10"/>
  <c r="E61" i="10"/>
  <c r="E63" i="10"/>
  <c r="E69" i="10"/>
  <c r="E76" i="10"/>
  <c r="E86" i="10"/>
  <c r="E88" i="10"/>
  <c r="E90" i="10"/>
  <c r="E92" i="10"/>
  <c r="E95" i="10"/>
  <c r="E97" i="10"/>
  <c r="E101" i="10"/>
  <c r="C9" i="18" l="1"/>
  <c r="Z13" i="18" s="1"/>
  <c r="U11" i="18"/>
  <c r="U13" i="18" s="1"/>
  <c r="U61" i="18" s="1"/>
  <c r="C8" i="18"/>
  <c r="Y13" i="18" s="1"/>
  <c r="C6" i="18"/>
  <c r="X13" i="18" s="1"/>
  <c r="C7" i="18"/>
  <c r="AA162" i="18" s="1"/>
  <c r="V11" i="18"/>
  <c r="V13" i="18" s="1"/>
  <c r="V47" i="18" s="1"/>
  <c r="W11" i="18"/>
  <c r="E11" i="18"/>
  <c r="U333" i="18"/>
  <c r="U357" i="18"/>
  <c r="U58" i="18"/>
  <c r="U110" i="18"/>
  <c r="U158" i="18"/>
  <c r="U186" i="18"/>
  <c r="U262" i="18"/>
  <c r="U286" i="18"/>
  <c r="U314" i="18"/>
  <c r="U43" i="18"/>
  <c r="U67" i="18"/>
  <c r="U119" i="18"/>
  <c r="U171" i="18"/>
  <c r="U223" i="18"/>
  <c r="U247" i="18"/>
  <c r="U319" i="18"/>
  <c r="U335" i="18"/>
  <c r="U351" i="18"/>
  <c r="U144" i="18"/>
  <c r="U208" i="18"/>
  <c r="U336" i="18"/>
  <c r="U100" i="18"/>
  <c r="U228" i="18"/>
  <c r="U292" i="18"/>
  <c r="U136" i="18"/>
  <c r="U200" i="18"/>
  <c r="U264" i="18"/>
  <c r="U76" i="18"/>
  <c r="U332" i="18"/>
  <c r="U236" i="18"/>
  <c r="V31" i="18"/>
  <c r="V63" i="18"/>
  <c r="V71" i="18"/>
  <c r="V103" i="18"/>
  <c r="V115" i="18"/>
  <c r="V127" i="18"/>
  <c r="V159" i="18"/>
  <c r="V167" i="18"/>
  <c r="V191" i="18"/>
  <c r="V211" i="18"/>
  <c r="V231" i="18"/>
  <c r="V243" i="18"/>
  <c r="V275" i="18"/>
  <c r="V287" i="18"/>
  <c r="V295" i="18"/>
  <c r="V327" i="18"/>
  <c r="V339" i="18"/>
  <c r="V359" i="18"/>
  <c r="V24" i="18"/>
  <c r="V40" i="18"/>
  <c r="V48" i="18"/>
  <c r="V72" i="18"/>
  <c r="V80" i="18"/>
  <c r="V88" i="18"/>
  <c r="V112" i="18"/>
  <c r="V120" i="18"/>
  <c r="V136" i="18"/>
  <c r="V152" i="18"/>
  <c r="V168" i="18"/>
  <c r="V176" i="18"/>
  <c r="V200" i="18"/>
  <c r="V208" i="18"/>
  <c r="V216" i="18"/>
  <c r="V240" i="18"/>
  <c r="V248" i="18"/>
  <c r="V264" i="18"/>
  <c r="V280" i="18"/>
  <c r="V296" i="18"/>
  <c r="V304" i="18"/>
  <c r="V312" i="18"/>
  <c r="V328" i="18"/>
  <c r="V336" i="18"/>
  <c r="V344" i="18"/>
  <c r="V360" i="18"/>
  <c r="V17" i="18"/>
  <c r="V25" i="18"/>
  <c r="V41" i="18"/>
  <c r="V49" i="18"/>
  <c r="V57" i="18"/>
  <c r="V73" i="18"/>
  <c r="V81" i="18"/>
  <c r="V89" i="18"/>
  <c r="V105" i="18"/>
  <c r="V113" i="18"/>
  <c r="V121" i="18"/>
  <c r="V137" i="18"/>
  <c r="V145" i="18"/>
  <c r="V153" i="18"/>
  <c r="V169" i="18"/>
  <c r="V177" i="18"/>
  <c r="V185" i="18"/>
  <c r="V201" i="18"/>
  <c r="V209" i="18"/>
  <c r="V217" i="18"/>
  <c r="V233" i="18"/>
  <c r="V241" i="18"/>
  <c r="V249" i="18"/>
  <c r="V265" i="18"/>
  <c r="V273" i="18"/>
  <c r="V281" i="18"/>
  <c r="V289" i="18"/>
  <c r="V293" i="18"/>
  <c r="V297" i="18"/>
  <c r="V305" i="18"/>
  <c r="V309" i="18"/>
  <c r="V313" i="18"/>
  <c r="V321" i="18"/>
  <c r="V325" i="18"/>
  <c r="V329" i="18"/>
  <c r="V337" i="18"/>
  <c r="V341" i="18"/>
  <c r="V345" i="18"/>
  <c r="V353" i="18"/>
  <c r="V357" i="18"/>
  <c r="V361" i="18"/>
  <c r="V18" i="18"/>
  <c r="V34" i="18"/>
  <c r="V50" i="18"/>
  <c r="V82" i="18"/>
  <c r="V98" i="18"/>
  <c r="V114" i="18"/>
  <c r="V146" i="18"/>
  <c r="V162" i="18"/>
  <c r="V178" i="18"/>
  <c r="V210" i="18"/>
  <c r="V226" i="18"/>
  <c r="V242" i="18"/>
  <c r="V274" i="18"/>
  <c r="V290" i="18"/>
  <c r="V306" i="18"/>
  <c r="V338" i="18"/>
  <c r="V354" i="18"/>
  <c r="V22" i="18"/>
  <c r="V54" i="18"/>
  <c r="V70" i="18"/>
  <c r="V86" i="18"/>
  <c r="V118" i="18"/>
  <c r="V134" i="18"/>
  <c r="V150" i="18"/>
  <c r="V182" i="18"/>
  <c r="V198" i="18"/>
  <c r="V214" i="18"/>
  <c r="V246" i="18"/>
  <c r="V262" i="18"/>
  <c r="V278" i="18"/>
  <c r="V310" i="18"/>
  <c r="V326" i="18"/>
  <c r="V342" i="18"/>
  <c r="V26" i="18"/>
  <c r="V42" i="18"/>
  <c r="V58" i="18"/>
  <c r="V90" i="18"/>
  <c r="V106" i="18"/>
  <c r="V122" i="18"/>
  <c r="V154" i="18"/>
  <c r="V170" i="18"/>
  <c r="V186" i="18"/>
  <c r="V218" i="18"/>
  <c r="V234" i="18"/>
  <c r="V250" i="18"/>
  <c r="V282" i="18"/>
  <c r="V298" i="18"/>
  <c r="V314" i="18"/>
  <c r="V346" i="18"/>
  <c r="V362" i="18"/>
  <c r="V30" i="18"/>
  <c r="V158" i="18"/>
  <c r="V222" i="18"/>
  <c r="V286" i="18"/>
  <c r="V46" i="18"/>
  <c r="V110" i="18"/>
  <c r="V174" i="18"/>
  <c r="V302" i="18"/>
  <c r="V62" i="18"/>
  <c r="V126" i="18"/>
  <c r="V254" i="18"/>
  <c r="V318" i="18"/>
  <c r="V15" i="18"/>
  <c r="V334" i="18"/>
  <c r="V142" i="18"/>
  <c r="V206" i="18"/>
  <c r="Z18" i="18"/>
  <c r="Z22" i="18"/>
  <c r="Z30" i="18"/>
  <c r="Z34" i="18"/>
  <c r="Z38" i="18"/>
  <c r="Z42" i="18"/>
  <c r="Z46" i="18"/>
  <c r="Z50" i="18"/>
  <c r="Z54" i="18"/>
  <c r="Z58" i="18"/>
  <c r="Z62" i="18"/>
  <c r="Z66" i="18"/>
  <c r="Z70" i="18"/>
  <c r="Z74" i="18"/>
  <c r="Z78" i="18"/>
  <c r="Z82" i="18"/>
  <c r="Z86" i="18"/>
  <c r="Z90" i="18"/>
  <c r="Z94" i="18"/>
  <c r="Z98" i="18"/>
  <c r="Z102" i="18"/>
  <c r="Z106" i="18"/>
  <c r="Z110" i="18"/>
  <c r="Z114" i="18"/>
  <c r="Z118" i="18"/>
  <c r="Z122" i="18"/>
  <c r="Z126" i="18"/>
  <c r="Z130" i="18"/>
  <c r="Z134" i="18"/>
  <c r="Z138" i="18"/>
  <c r="Z142" i="18"/>
  <c r="Z146" i="18"/>
  <c r="Z150" i="18"/>
  <c r="Z154" i="18"/>
  <c r="Z158" i="18"/>
  <c r="Z162" i="18"/>
  <c r="Z166" i="18"/>
  <c r="Z170" i="18"/>
  <c r="Z174" i="18"/>
  <c r="Z178" i="18"/>
  <c r="Z182" i="18"/>
  <c r="Z186" i="18"/>
  <c r="Z190" i="18"/>
  <c r="Z194" i="18"/>
  <c r="Z198" i="18"/>
  <c r="Z202" i="18"/>
  <c r="Z206" i="18"/>
  <c r="Z19" i="18"/>
  <c r="Z23" i="18"/>
  <c r="Z27" i="18"/>
  <c r="Z31" i="18"/>
  <c r="Z35" i="18"/>
  <c r="Z39" i="18"/>
  <c r="Z43" i="18"/>
  <c r="Z47" i="18"/>
  <c r="Z51" i="18"/>
  <c r="Z55" i="18"/>
  <c r="Z59" i="18"/>
  <c r="Z63" i="18"/>
  <c r="Z67" i="18"/>
  <c r="Z71" i="18"/>
  <c r="Z75" i="18"/>
  <c r="Z79" i="18"/>
  <c r="Z83" i="18"/>
  <c r="Z87" i="18"/>
  <c r="Z91" i="18"/>
  <c r="Z95" i="18"/>
  <c r="Z99" i="18"/>
  <c r="Z103" i="18"/>
  <c r="Z107" i="18"/>
  <c r="Z111" i="18"/>
  <c r="Z115" i="18"/>
  <c r="Z119" i="18"/>
  <c r="Z123" i="18"/>
  <c r="Z127" i="18"/>
  <c r="Z131" i="18"/>
  <c r="Z135" i="18"/>
  <c r="Z139" i="18"/>
  <c r="Z143" i="18"/>
  <c r="Z147" i="18"/>
  <c r="Z151" i="18"/>
  <c r="Z155" i="18"/>
  <c r="Z159" i="18"/>
  <c r="Z163" i="18"/>
  <c r="Z167" i="18"/>
  <c r="Z171" i="18"/>
  <c r="Z175" i="18"/>
  <c r="Z179" i="18"/>
  <c r="Z183" i="18"/>
  <c r="Z187" i="18"/>
  <c r="Z191" i="18"/>
  <c r="Z195" i="18"/>
  <c r="Z199" i="18"/>
  <c r="Z203" i="18"/>
  <c r="Z207" i="18"/>
  <c r="Z211" i="18"/>
  <c r="Z215" i="18"/>
  <c r="Z219" i="18"/>
  <c r="Z223" i="18"/>
  <c r="Z227" i="18"/>
  <c r="Z231" i="18"/>
  <c r="Z235" i="18"/>
  <c r="Z239" i="18"/>
  <c r="Z243" i="18"/>
  <c r="Z247" i="18"/>
  <c r="Z251" i="18"/>
  <c r="Z255" i="18"/>
  <c r="Z259" i="18"/>
  <c r="Z263" i="18"/>
  <c r="Z267" i="18"/>
  <c r="Z16" i="18"/>
  <c r="Z24" i="18"/>
  <c r="Z32" i="18"/>
  <c r="Z40" i="18"/>
  <c r="Z48" i="18"/>
  <c r="Z56" i="18"/>
  <c r="Z64" i="18"/>
  <c r="Z72" i="18"/>
  <c r="Z80" i="18"/>
  <c r="Z88" i="18"/>
  <c r="Z96" i="18"/>
  <c r="Z104" i="18"/>
  <c r="Z112" i="18"/>
  <c r="Z120" i="18"/>
  <c r="Z128" i="18"/>
  <c r="Z136" i="18"/>
  <c r="Z144" i="18"/>
  <c r="Z152" i="18"/>
  <c r="Z160" i="18"/>
  <c r="Z168" i="18"/>
  <c r="Z176" i="18"/>
  <c r="Z184" i="18"/>
  <c r="Z192" i="18"/>
  <c r="Z200" i="18"/>
  <c r="Z208" i="18"/>
  <c r="Z213" i="18"/>
  <c r="Z218" i="18"/>
  <c r="Z224" i="18"/>
  <c r="Z229" i="18"/>
  <c r="Z234" i="18"/>
  <c r="Z240" i="18"/>
  <c r="Z245" i="18"/>
  <c r="Z250" i="18"/>
  <c r="Z256" i="18"/>
  <c r="Z261" i="18"/>
  <c r="Z266" i="18"/>
  <c r="Z271" i="18"/>
  <c r="Z275" i="18"/>
  <c r="Z279" i="18"/>
  <c r="Z283" i="18"/>
  <c r="Z287" i="18"/>
  <c r="Z291" i="18"/>
  <c r="Z295" i="18"/>
  <c r="Z299" i="18"/>
  <c r="Z303" i="18"/>
  <c r="Z307" i="18"/>
  <c r="Z311" i="18"/>
  <c r="Z315" i="18"/>
  <c r="Z319" i="18"/>
  <c r="Z323" i="18"/>
  <c r="Z327" i="18"/>
  <c r="Z331" i="18"/>
  <c r="Z335" i="18"/>
  <c r="Z339" i="18"/>
  <c r="Z343" i="18"/>
  <c r="Z347" i="18"/>
  <c r="Z351" i="18"/>
  <c r="Z355" i="18"/>
  <c r="Z359" i="18"/>
  <c r="Z363" i="18"/>
  <c r="Z17" i="18"/>
  <c r="Z25" i="18"/>
  <c r="Z33" i="18"/>
  <c r="Z41" i="18"/>
  <c r="Z49" i="18"/>
  <c r="Z57" i="18"/>
  <c r="Z65" i="18"/>
  <c r="Z73" i="18"/>
  <c r="Z81" i="18"/>
  <c r="Z89" i="18"/>
  <c r="Z97" i="18"/>
  <c r="Z105" i="18"/>
  <c r="Z113" i="18"/>
  <c r="Z121" i="18"/>
  <c r="Z129" i="18"/>
  <c r="Z137" i="18"/>
  <c r="Z145" i="18"/>
  <c r="Z153" i="18"/>
  <c r="Z161" i="18"/>
  <c r="Z169" i="18"/>
  <c r="Z177" i="18"/>
  <c r="Z185" i="18"/>
  <c r="Z193" i="18"/>
  <c r="Z201" i="18"/>
  <c r="Z209" i="18"/>
  <c r="Z214" i="18"/>
  <c r="Z220" i="18"/>
  <c r="Z225" i="18"/>
  <c r="Z230" i="18"/>
  <c r="Z236" i="18"/>
  <c r="Z241" i="18"/>
  <c r="Z246" i="18"/>
  <c r="Z252" i="18"/>
  <c r="Z257" i="18"/>
  <c r="Z262" i="18"/>
  <c r="Z268" i="18"/>
  <c r="Z272" i="18"/>
  <c r="Z276" i="18"/>
  <c r="Z280" i="18"/>
  <c r="Z284" i="18"/>
  <c r="Z288" i="18"/>
  <c r="Z292" i="18"/>
  <c r="Z296" i="18"/>
  <c r="Z300" i="18"/>
  <c r="Z304" i="18"/>
  <c r="Z308" i="18"/>
  <c r="Z312" i="18"/>
  <c r="Z316" i="18"/>
  <c r="Z320" i="18"/>
  <c r="Z324" i="18"/>
  <c r="Z328" i="18"/>
  <c r="Z332" i="18"/>
  <c r="Z336" i="18"/>
  <c r="Z340" i="18"/>
  <c r="Z344" i="18"/>
  <c r="Z348" i="18"/>
  <c r="Z352" i="18"/>
  <c r="Z356" i="18"/>
  <c r="Z360" i="18"/>
  <c r="Z364" i="18"/>
  <c r="Z20" i="18"/>
  <c r="Z36" i="18"/>
  <c r="Z52" i="18"/>
  <c r="Z68" i="18"/>
  <c r="Z84" i="18"/>
  <c r="Z100" i="18"/>
  <c r="Z116" i="18"/>
  <c r="Z132" i="18"/>
  <c r="Z148" i="18"/>
  <c r="Z164" i="18"/>
  <c r="Z180" i="18"/>
  <c r="Z196" i="18"/>
  <c r="Z210" i="18"/>
  <c r="Z221" i="18"/>
  <c r="Z232" i="18"/>
  <c r="Z242" i="18"/>
  <c r="Z253" i="18"/>
  <c r="Z264" i="18"/>
  <c r="Z273" i="18"/>
  <c r="Z281" i="18"/>
  <c r="Z289" i="18"/>
  <c r="Z297" i="18"/>
  <c r="Z305" i="18"/>
  <c r="Z313" i="18"/>
  <c r="Z321" i="18"/>
  <c r="Z329" i="18"/>
  <c r="Z337" i="18"/>
  <c r="Z345" i="18"/>
  <c r="Z353" i="18"/>
  <c r="Z361" i="18"/>
  <c r="Z21" i="18"/>
  <c r="Z37" i="18"/>
  <c r="Z53" i="18"/>
  <c r="Z69" i="18"/>
  <c r="Z85" i="18"/>
  <c r="Z101" i="18"/>
  <c r="Z117" i="18"/>
  <c r="Z133" i="18"/>
  <c r="Z149" i="18"/>
  <c r="Z165" i="18"/>
  <c r="Z181" i="18"/>
  <c r="Z197" i="18"/>
  <c r="Z212" i="18"/>
  <c r="Z222" i="18"/>
  <c r="Z233" i="18"/>
  <c r="Z244" i="18"/>
  <c r="Z254" i="18"/>
  <c r="Z265" i="18"/>
  <c r="Z274" i="18"/>
  <c r="Z282" i="18"/>
  <c r="Z290" i="18"/>
  <c r="Z298" i="18"/>
  <c r="Z306" i="18"/>
  <c r="Z314" i="18"/>
  <c r="Z322" i="18"/>
  <c r="Z330" i="18"/>
  <c r="Z338" i="18"/>
  <c r="Z346" i="18"/>
  <c r="Z354" i="18"/>
  <c r="Z362" i="18"/>
  <c r="Z28" i="18"/>
  <c r="Z44" i="18"/>
  <c r="Z60" i="18"/>
  <c r="Z76" i="18"/>
  <c r="Z92" i="18"/>
  <c r="Z108" i="18"/>
  <c r="Z124" i="18"/>
  <c r="Z140" i="18"/>
  <c r="Z156" i="18"/>
  <c r="Z172" i="18"/>
  <c r="Z188" i="18"/>
  <c r="Z204" i="18"/>
  <c r="Z216" i="18"/>
  <c r="Z226" i="18"/>
  <c r="Z237" i="18"/>
  <c r="Z248" i="18"/>
  <c r="Z258" i="18"/>
  <c r="Z269" i="18"/>
  <c r="Z277" i="18"/>
  <c r="Z285" i="18"/>
  <c r="Z293" i="18"/>
  <c r="Z301" i="18"/>
  <c r="Z309" i="18"/>
  <c r="Z317" i="18"/>
  <c r="Z325" i="18"/>
  <c r="Z333" i="18"/>
  <c r="Z341" i="18"/>
  <c r="Z349" i="18"/>
  <c r="Z357" i="18"/>
  <c r="Z365" i="18"/>
  <c r="Z77" i="18"/>
  <c r="Z141" i="18"/>
  <c r="Z205" i="18"/>
  <c r="Z249" i="18"/>
  <c r="Z286" i="18"/>
  <c r="Z318" i="18"/>
  <c r="Z350" i="18"/>
  <c r="Z29" i="18"/>
  <c r="Z93" i="18"/>
  <c r="Z157" i="18"/>
  <c r="Z217" i="18"/>
  <c r="Z260" i="18"/>
  <c r="Z294" i="18"/>
  <c r="Z326" i="18"/>
  <c r="Z358" i="18"/>
  <c r="Z45" i="18"/>
  <c r="Z109" i="18"/>
  <c r="Z173" i="18"/>
  <c r="Z228" i="18"/>
  <c r="Z270" i="18"/>
  <c r="Z302" i="18"/>
  <c r="Z334" i="18"/>
  <c r="Z15" i="18"/>
  <c r="Z189" i="18"/>
  <c r="Z342" i="18"/>
  <c r="Z238" i="18"/>
  <c r="Z61" i="18"/>
  <c r="Z278" i="18"/>
  <c r="Z125" i="18"/>
  <c r="Z310" i="18"/>
  <c r="V12" i="18"/>
  <c r="C5" i="18"/>
  <c r="M11" i="18"/>
  <c r="M13" i="18" s="1"/>
  <c r="T11" i="18"/>
  <c r="T12" i="18" s="1"/>
  <c r="R11" i="18"/>
  <c r="R13" i="18" s="1"/>
  <c r="K11" i="18"/>
  <c r="S11" i="18"/>
  <c r="L11" i="18"/>
  <c r="F11" i="18"/>
  <c r="N11" i="18"/>
  <c r="G11" i="18"/>
  <c r="O11" i="18"/>
  <c r="H11" i="18"/>
  <c r="P11" i="18"/>
  <c r="I11" i="18"/>
  <c r="Q11" i="18"/>
  <c r="J11" i="18"/>
  <c r="Y231" i="18" l="1"/>
  <c r="Y246" i="18"/>
  <c r="V272" i="18"/>
  <c r="V232" i="18"/>
  <c r="V184" i="18"/>
  <c r="V144" i="18"/>
  <c r="V104" i="18"/>
  <c r="V56" i="18"/>
  <c r="V16" i="18"/>
  <c r="V319" i="18"/>
  <c r="V255" i="18"/>
  <c r="V199" i="18"/>
  <c r="V147" i="18"/>
  <c r="V83" i="18"/>
  <c r="U364" i="18"/>
  <c r="U124" i="18"/>
  <c r="U356" i="18"/>
  <c r="U36" i="18"/>
  <c r="U80" i="18"/>
  <c r="U275" i="18"/>
  <c r="U147" i="18"/>
  <c r="U19" i="18"/>
  <c r="U210" i="18"/>
  <c r="U82" i="18"/>
  <c r="U305" i="18"/>
  <c r="Y315" i="18"/>
  <c r="Y207" i="18"/>
  <c r="U12" i="18"/>
  <c r="Y95" i="18"/>
  <c r="Y114" i="18"/>
  <c r="V78" i="18"/>
  <c r="V190" i="18"/>
  <c r="V238" i="18"/>
  <c r="V350" i="18"/>
  <c r="V94" i="18"/>
  <c r="V330" i="18"/>
  <c r="V266" i="18"/>
  <c r="V202" i="18"/>
  <c r="V138" i="18"/>
  <c r="V74" i="18"/>
  <c r="V358" i="18"/>
  <c r="V294" i="18"/>
  <c r="V230" i="18"/>
  <c r="V166" i="18"/>
  <c r="V102" i="18"/>
  <c r="V38" i="18"/>
  <c r="V322" i="18"/>
  <c r="V258" i="18"/>
  <c r="V194" i="18"/>
  <c r="V130" i="18"/>
  <c r="V66" i="18"/>
  <c r="V365" i="18"/>
  <c r="V349" i="18"/>
  <c r="V333" i="18"/>
  <c r="V317" i="18"/>
  <c r="V301" i="18"/>
  <c r="V285" i="18"/>
  <c r="V257" i="18"/>
  <c r="V225" i="18"/>
  <c r="V193" i="18"/>
  <c r="V161" i="18"/>
  <c r="V129" i="18"/>
  <c r="V97" i="18"/>
  <c r="V65" i="18"/>
  <c r="V33" i="18"/>
  <c r="V352" i="18"/>
  <c r="V320" i="18"/>
  <c r="V288" i="18"/>
  <c r="V256" i="18"/>
  <c r="V224" i="18"/>
  <c r="V192" i="18"/>
  <c r="V160" i="18"/>
  <c r="V128" i="18"/>
  <c r="V96" i="18"/>
  <c r="V64" i="18"/>
  <c r="V32" i="18"/>
  <c r="V351" i="18"/>
  <c r="V307" i="18"/>
  <c r="V263" i="18"/>
  <c r="V223" i="18"/>
  <c r="V179" i="18"/>
  <c r="V135" i="18"/>
  <c r="V95" i="18"/>
  <c r="U220" i="18"/>
  <c r="U328" i="18"/>
  <c r="U72" i="18"/>
  <c r="U164" i="18"/>
  <c r="U272" i="18"/>
  <c r="U16" i="18"/>
  <c r="U299" i="18"/>
  <c r="U195" i="18"/>
  <c r="U95" i="18"/>
  <c r="U338" i="18"/>
  <c r="U238" i="18"/>
  <c r="U134" i="18"/>
  <c r="U30" i="18"/>
  <c r="U253" i="18"/>
  <c r="Y253" i="18"/>
  <c r="Y52" i="18"/>
  <c r="Z26" i="18"/>
  <c r="Y354" i="18"/>
  <c r="Y160" i="18"/>
  <c r="Y189" i="18"/>
  <c r="Y136" i="18"/>
  <c r="U281" i="18"/>
  <c r="U197" i="18"/>
  <c r="Y356" i="18"/>
  <c r="Y243" i="18"/>
  <c r="Y167" i="18"/>
  <c r="Y59" i="18"/>
  <c r="Y18" i="18"/>
  <c r="Y141" i="18"/>
  <c r="Y291" i="18"/>
  <c r="Y326" i="18"/>
  <c r="Y54" i="18"/>
  <c r="Y271" i="18"/>
  <c r="Y305" i="18"/>
  <c r="Y77" i="18"/>
  <c r="U153" i="18"/>
  <c r="Y335" i="18"/>
  <c r="Y307" i="18"/>
  <c r="Y179" i="18"/>
  <c r="Y31" i="18"/>
  <c r="Y156" i="18"/>
  <c r="Y230" i="18"/>
  <c r="Y51" i="18"/>
  <c r="Y202" i="18"/>
  <c r="Y361" i="18"/>
  <c r="Y249" i="18"/>
  <c r="Y137" i="18"/>
  <c r="Y132" i="18"/>
  <c r="Y23" i="18"/>
  <c r="Y359" i="18"/>
  <c r="Y331" i="18"/>
  <c r="Y242" i="18"/>
  <c r="Y62" i="18"/>
  <c r="Y166" i="18"/>
  <c r="Y287" i="18"/>
  <c r="Y130" i="18"/>
  <c r="Y313" i="18"/>
  <c r="Y201" i="18"/>
  <c r="Y81" i="18"/>
  <c r="Y68" i="18"/>
  <c r="U101" i="18"/>
  <c r="U229" i="18"/>
  <c r="U33" i="18"/>
  <c r="Y362" i="18"/>
  <c r="Y55" i="18"/>
  <c r="Y355" i="18"/>
  <c r="Y206" i="18"/>
  <c r="Y327" i="18"/>
  <c r="Y39" i="18"/>
  <c r="Y280" i="18"/>
  <c r="Y279" i="18"/>
  <c r="Y199" i="18"/>
  <c r="Y126" i="18"/>
  <c r="Y278" i="18"/>
  <c r="Y203" i="18"/>
  <c r="Y123" i="18"/>
  <c r="Y324" i="18"/>
  <c r="Y244" i="18"/>
  <c r="Y175" i="18"/>
  <c r="Y74" i="18"/>
  <c r="Y337" i="18"/>
  <c r="Y285" i="18"/>
  <c r="Y225" i="18"/>
  <c r="Y169" i="18"/>
  <c r="Y113" i="18"/>
  <c r="Y57" i="18"/>
  <c r="Y100" i="18"/>
  <c r="Y340" i="18"/>
  <c r="Y351" i="18"/>
  <c r="Y344" i="18"/>
  <c r="Y163" i="18"/>
  <c r="Y312" i="18"/>
  <c r="Y363" i="18"/>
  <c r="Y216" i="18"/>
  <c r="Y274" i="18"/>
  <c r="Y194" i="18"/>
  <c r="Y102" i="18"/>
  <c r="Y272" i="18"/>
  <c r="Y192" i="18"/>
  <c r="Y107" i="18"/>
  <c r="Y314" i="18"/>
  <c r="Y239" i="18"/>
  <c r="Y159" i="18"/>
  <c r="Y66" i="18"/>
  <c r="Y333" i="18"/>
  <c r="Y273" i="18"/>
  <c r="Y221" i="18"/>
  <c r="Y161" i="18"/>
  <c r="Y105" i="18"/>
  <c r="Y41" i="18"/>
  <c r="Y92" i="18"/>
  <c r="V35" i="18"/>
  <c r="V67" i="18"/>
  <c r="V87" i="18"/>
  <c r="V111" i="18"/>
  <c r="V131" i="18"/>
  <c r="V151" i="18"/>
  <c r="V175" i="18"/>
  <c r="V195" i="18"/>
  <c r="V215" i="18"/>
  <c r="V239" i="18"/>
  <c r="V259" i="18"/>
  <c r="V279" i="18"/>
  <c r="V303" i="18"/>
  <c r="V323" i="18"/>
  <c r="V343" i="18"/>
  <c r="V363" i="18"/>
  <c r="V28" i="18"/>
  <c r="V44" i="18"/>
  <c r="V60" i="18"/>
  <c r="V76" i="18"/>
  <c r="V92" i="18"/>
  <c r="V108" i="18"/>
  <c r="V124" i="18"/>
  <c r="V140" i="18"/>
  <c r="V156" i="18"/>
  <c r="V172" i="18"/>
  <c r="V188" i="18"/>
  <c r="V204" i="18"/>
  <c r="V220" i="18"/>
  <c r="V236" i="18"/>
  <c r="V252" i="18"/>
  <c r="V268" i="18"/>
  <c r="V284" i="18"/>
  <c r="V300" i="18"/>
  <c r="V316" i="18"/>
  <c r="V332" i="18"/>
  <c r="V348" i="18"/>
  <c r="V364" i="18"/>
  <c r="V29" i="18"/>
  <c r="V45" i="18"/>
  <c r="V61" i="18"/>
  <c r="V77" i="18"/>
  <c r="V93" i="18"/>
  <c r="V109" i="18"/>
  <c r="V125" i="18"/>
  <c r="V141" i="18"/>
  <c r="V157" i="18"/>
  <c r="V173" i="18"/>
  <c r="V189" i="18"/>
  <c r="V205" i="18"/>
  <c r="V221" i="18"/>
  <c r="V237" i="18"/>
  <c r="V253" i="18"/>
  <c r="V269" i="18"/>
  <c r="V19" i="18"/>
  <c r="V51" i="18"/>
  <c r="V79" i="18"/>
  <c r="V99" i="18"/>
  <c r="V119" i="18"/>
  <c r="V143" i="18"/>
  <c r="V163" i="18"/>
  <c r="V183" i="18"/>
  <c r="V207" i="18"/>
  <c r="V227" i="18"/>
  <c r="V247" i="18"/>
  <c r="V271" i="18"/>
  <c r="V291" i="18"/>
  <c r="V311" i="18"/>
  <c r="V335" i="18"/>
  <c r="V355" i="18"/>
  <c r="V20" i="18"/>
  <c r="V36" i="18"/>
  <c r="V52" i="18"/>
  <c r="V68" i="18"/>
  <c r="V84" i="18"/>
  <c r="V100" i="18"/>
  <c r="V116" i="18"/>
  <c r="V132" i="18"/>
  <c r="V148" i="18"/>
  <c r="V164" i="18"/>
  <c r="V180" i="18"/>
  <c r="V196" i="18"/>
  <c r="V212" i="18"/>
  <c r="V228" i="18"/>
  <c r="V244" i="18"/>
  <c r="V260" i="18"/>
  <c r="V276" i="18"/>
  <c r="V292" i="18"/>
  <c r="V308" i="18"/>
  <c r="V324" i="18"/>
  <c r="V340" i="18"/>
  <c r="V356" i="18"/>
  <c r="V21" i="18"/>
  <c r="V37" i="18"/>
  <c r="V53" i="18"/>
  <c r="V69" i="18"/>
  <c r="V85" i="18"/>
  <c r="V101" i="18"/>
  <c r="V117" i="18"/>
  <c r="V133" i="18"/>
  <c r="V149" i="18"/>
  <c r="V165" i="18"/>
  <c r="V181" i="18"/>
  <c r="V197" i="18"/>
  <c r="V213" i="18"/>
  <c r="V229" i="18"/>
  <c r="V245" i="18"/>
  <c r="V261" i="18"/>
  <c r="V277" i="18"/>
  <c r="U172" i="18"/>
  <c r="U268" i="18"/>
  <c r="U60" i="18"/>
  <c r="U248" i="18"/>
  <c r="U120" i="18"/>
  <c r="U340" i="18"/>
  <c r="U212" i="18"/>
  <c r="U84" i="18"/>
  <c r="U320" i="18"/>
  <c r="U192" i="18"/>
  <c r="U64" i="18"/>
  <c r="U347" i="18"/>
  <c r="U315" i="18"/>
  <c r="U267" i="18"/>
  <c r="U215" i="18"/>
  <c r="U163" i="18"/>
  <c r="U115" i="18"/>
  <c r="U63" i="18"/>
  <c r="U358" i="18"/>
  <c r="U306" i="18"/>
  <c r="U254" i="18"/>
  <c r="U206" i="18"/>
  <c r="U154" i="18"/>
  <c r="U102" i="18"/>
  <c r="U50" i="18"/>
  <c r="U349" i="18"/>
  <c r="U301" i="18"/>
  <c r="U249" i="18"/>
  <c r="U177" i="18"/>
  <c r="U93" i="18"/>
  <c r="U108" i="18"/>
  <c r="U156" i="18"/>
  <c r="U316" i="18"/>
  <c r="U312" i="18"/>
  <c r="U184" i="18"/>
  <c r="U56" i="18"/>
  <c r="U276" i="18"/>
  <c r="U148" i="18"/>
  <c r="U20" i="18"/>
  <c r="U256" i="18"/>
  <c r="U128" i="18"/>
  <c r="U363" i="18"/>
  <c r="U331" i="18"/>
  <c r="U291" i="18"/>
  <c r="U243" i="18"/>
  <c r="U191" i="18"/>
  <c r="U139" i="18"/>
  <c r="U87" i="18"/>
  <c r="U35" i="18"/>
  <c r="U334" i="18"/>
  <c r="U282" i="18"/>
  <c r="U230" i="18"/>
  <c r="U178" i="18"/>
  <c r="U126" i="18"/>
  <c r="U78" i="18"/>
  <c r="U26" i="18"/>
  <c r="U325" i="18"/>
  <c r="U273" i="18"/>
  <c r="U221" i="18"/>
  <c r="U125" i="18"/>
  <c r="U21" i="18"/>
  <c r="Y87" i="18"/>
  <c r="Y310" i="18"/>
  <c r="Y232" i="18"/>
  <c r="Y211" i="18"/>
  <c r="Y339" i="18"/>
  <c r="Y270" i="18"/>
  <c r="Y111" i="18"/>
  <c r="Y348" i="18"/>
  <c r="Y296" i="18"/>
  <c r="Y158" i="18"/>
  <c r="Y352" i="18"/>
  <c r="Y304" i="18"/>
  <c r="Y195" i="18"/>
  <c r="Y300" i="18"/>
  <c r="Y258" i="18"/>
  <c r="Y220" i="18"/>
  <c r="Y188" i="18"/>
  <c r="Y146" i="18"/>
  <c r="Y94" i="18"/>
  <c r="Y38" i="18"/>
  <c r="Y256" i="18"/>
  <c r="Y224" i="18"/>
  <c r="Y187" i="18"/>
  <c r="Y144" i="18"/>
  <c r="Y91" i="18"/>
  <c r="Y43" i="18"/>
  <c r="Y303" i="18"/>
  <c r="Y266" i="18"/>
  <c r="Y228" i="18"/>
  <c r="Y186" i="18"/>
  <c r="Y154" i="18"/>
  <c r="Y106" i="18"/>
  <c r="Y42" i="18"/>
  <c r="Y353" i="18"/>
  <c r="Y329" i="18"/>
  <c r="Y297" i="18"/>
  <c r="Y269" i="18"/>
  <c r="Y241" i="18"/>
  <c r="Y209" i="18"/>
  <c r="Y185" i="18"/>
  <c r="Y157" i="18"/>
  <c r="Y125" i="18"/>
  <c r="Y97" i="18"/>
  <c r="Y73" i="18"/>
  <c r="Y33" i="18"/>
  <c r="Y120" i="18"/>
  <c r="Y76" i="18"/>
  <c r="Y44" i="18"/>
  <c r="Y316" i="18"/>
  <c r="Y168" i="18"/>
  <c r="Y147" i="18"/>
  <c r="Y15" i="18"/>
  <c r="Y322" i="18"/>
  <c r="Y248" i="18"/>
  <c r="Y79" i="18"/>
  <c r="Y332" i="18"/>
  <c r="Y264" i="18"/>
  <c r="Y135" i="18"/>
  <c r="Y342" i="18"/>
  <c r="Y294" i="18"/>
  <c r="Y152" i="18"/>
  <c r="Y284" i="18"/>
  <c r="Y252" i="18"/>
  <c r="Y215" i="18"/>
  <c r="Y172" i="18"/>
  <c r="Y134" i="18"/>
  <c r="Y86" i="18"/>
  <c r="Y22" i="18"/>
  <c r="Y251" i="18"/>
  <c r="Y214" i="18"/>
  <c r="Y171" i="18"/>
  <c r="Y139" i="18"/>
  <c r="Y83" i="18"/>
  <c r="Y19" i="18"/>
  <c r="Y292" i="18"/>
  <c r="Y260" i="18"/>
  <c r="Y218" i="18"/>
  <c r="Y180" i="18"/>
  <c r="Y143" i="18"/>
  <c r="Y82" i="18"/>
  <c r="Y34" i="18"/>
  <c r="Y349" i="18"/>
  <c r="Y317" i="18"/>
  <c r="Y289" i="18"/>
  <c r="Y265" i="18"/>
  <c r="Y233" i="18"/>
  <c r="Y205" i="18"/>
  <c r="Y177" i="18"/>
  <c r="Y145" i="18"/>
  <c r="Y121" i="18"/>
  <c r="Y93" i="18"/>
  <c r="Y61" i="18"/>
  <c r="Y29" i="18"/>
  <c r="Y108" i="18"/>
  <c r="Y72" i="18"/>
  <c r="Y36" i="18"/>
  <c r="Y49" i="18"/>
  <c r="Y17" i="18"/>
  <c r="Y116" i="18"/>
  <c r="Y88" i="18"/>
  <c r="Y56" i="18"/>
  <c r="Y28" i="18"/>
  <c r="Y24" i="18"/>
  <c r="U205" i="18"/>
  <c r="U145" i="18"/>
  <c r="U69" i="18"/>
  <c r="AA13" i="18"/>
  <c r="AA132" i="18"/>
  <c r="AA30" i="18"/>
  <c r="U173" i="18"/>
  <c r="U121" i="18"/>
  <c r="V270" i="18"/>
  <c r="V23" i="18"/>
  <c r="V39" i="18"/>
  <c r="V55" i="18"/>
  <c r="V27" i="18"/>
  <c r="V43" i="18"/>
  <c r="V59" i="18"/>
  <c r="V75" i="18"/>
  <c r="V91" i="18"/>
  <c r="V107" i="18"/>
  <c r="V123" i="18"/>
  <c r="V139" i="18"/>
  <c r="V155" i="18"/>
  <c r="V171" i="18"/>
  <c r="V187" i="18"/>
  <c r="V203" i="18"/>
  <c r="V219" i="18"/>
  <c r="V235" i="18"/>
  <c r="V251" i="18"/>
  <c r="V267" i="18"/>
  <c r="V283" i="18"/>
  <c r="V299" i="18"/>
  <c r="V315" i="18"/>
  <c r="V331" i="18"/>
  <c r="V347" i="18"/>
  <c r="U25" i="18"/>
  <c r="U45" i="18"/>
  <c r="U77" i="18"/>
  <c r="U109" i="18"/>
  <c r="U133" i="18"/>
  <c r="U157" i="18"/>
  <c r="U185" i="18"/>
  <c r="U209" i="18"/>
  <c r="U237" i="18"/>
  <c r="U261" i="18"/>
  <c r="U285" i="18"/>
  <c r="U313" i="18"/>
  <c r="U337" i="18"/>
  <c r="U365" i="18"/>
  <c r="U38" i="18"/>
  <c r="U62" i="18"/>
  <c r="U90" i="18"/>
  <c r="U114" i="18"/>
  <c r="U142" i="18"/>
  <c r="U166" i="18"/>
  <c r="U190" i="18"/>
  <c r="U218" i="18"/>
  <c r="U242" i="18"/>
  <c r="U270" i="18"/>
  <c r="U294" i="18"/>
  <c r="U318" i="18"/>
  <c r="U346" i="18"/>
  <c r="U23" i="18"/>
  <c r="U51" i="18"/>
  <c r="U75" i="18"/>
  <c r="U99" i="18"/>
  <c r="U127" i="18"/>
  <c r="U151" i="18"/>
  <c r="U179" i="18"/>
  <c r="U203" i="18"/>
  <c r="U227" i="18"/>
  <c r="U255" i="18"/>
  <c r="U279" i="18"/>
  <c r="U307" i="18"/>
  <c r="U323" i="18"/>
  <c r="U339" i="18"/>
  <c r="U355" i="18"/>
  <c r="U32" i="18"/>
  <c r="U96" i="18"/>
  <c r="U160" i="18"/>
  <c r="U224" i="18"/>
  <c r="U288" i="18"/>
  <c r="U352" i="18"/>
  <c r="U52" i="18"/>
  <c r="U116" i="18"/>
  <c r="U180" i="18"/>
  <c r="U244" i="18"/>
  <c r="U308" i="18"/>
  <c r="U24" i="18"/>
  <c r="U88" i="18"/>
  <c r="U152" i="18"/>
  <c r="U216" i="18"/>
  <c r="U280" i="18"/>
  <c r="U344" i="18"/>
  <c r="U188" i="18"/>
  <c r="U140" i="18"/>
  <c r="U28" i="18"/>
  <c r="U284" i="18"/>
  <c r="U44" i="18"/>
  <c r="U49" i="18"/>
  <c r="U85" i="18"/>
  <c r="U113" i="18"/>
  <c r="U141" i="18"/>
  <c r="U165" i="18"/>
  <c r="U189" i="18"/>
  <c r="U217" i="18"/>
  <c r="U241" i="18"/>
  <c r="U269" i="18"/>
  <c r="U293" i="18"/>
  <c r="U317" i="18"/>
  <c r="U345" i="18"/>
  <c r="U18" i="18"/>
  <c r="U46" i="18"/>
  <c r="U70" i="18"/>
  <c r="U94" i="18"/>
  <c r="U122" i="18"/>
  <c r="U146" i="18"/>
  <c r="U174" i="18"/>
  <c r="U198" i="18"/>
  <c r="U222" i="18"/>
  <c r="U250" i="18"/>
  <c r="U274" i="18"/>
  <c r="U302" i="18"/>
  <c r="U326" i="18"/>
  <c r="U350" i="18"/>
  <c r="U31" i="18"/>
  <c r="U55" i="18"/>
  <c r="U83" i="18"/>
  <c r="U107" i="18"/>
  <c r="U131" i="18"/>
  <c r="U159" i="18"/>
  <c r="U183" i="18"/>
  <c r="U211" i="18"/>
  <c r="U235" i="18"/>
  <c r="U259" i="18"/>
  <c r="U287" i="18"/>
  <c r="U311" i="18"/>
  <c r="U327" i="18"/>
  <c r="U343" i="18"/>
  <c r="U359" i="18"/>
  <c r="U48" i="18"/>
  <c r="U112" i="18"/>
  <c r="U176" i="18"/>
  <c r="U240" i="18"/>
  <c r="U304" i="18"/>
  <c r="U15" i="18"/>
  <c r="U68" i="18"/>
  <c r="U132" i="18"/>
  <c r="U196" i="18"/>
  <c r="U260" i="18"/>
  <c r="U324" i="18"/>
  <c r="U40" i="18"/>
  <c r="U104" i="18"/>
  <c r="U168" i="18"/>
  <c r="U232" i="18"/>
  <c r="U296" i="18"/>
  <c r="U360" i="18"/>
  <c r="U252" i="18"/>
  <c r="U204" i="18"/>
  <c r="U92" i="18"/>
  <c r="U348" i="18"/>
  <c r="U300" i="18"/>
  <c r="AA269" i="18"/>
  <c r="AA262" i="18"/>
  <c r="AA255" i="18"/>
  <c r="AA174" i="18"/>
  <c r="AA233" i="18"/>
  <c r="AA127" i="18"/>
  <c r="AA298" i="18"/>
  <c r="AA149" i="18"/>
  <c r="AA130" i="18"/>
  <c r="AA65" i="18"/>
  <c r="AA316" i="18"/>
  <c r="AA232" i="18"/>
  <c r="U303" i="18"/>
  <c r="U271" i="18"/>
  <c r="U239" i="18"/>
  <c r="U207" i="18"/>
  <c r="U175" i="18"/>
  <c r="U143" i="18"/>
  <c r="U111" i="18"/>
  <c r="U79" i="18"/>
  <c r="U47" i="18"/>
  <c r="U362" i="18"/>
  <c r="U330" i="18"/>
  <c r="U298" i="18"/>
  <c r="U266" i="18"/>
  <c r="U234" i="18"/>
  <c r="U202" i="18"/>
  <c r="U170" i="18"/>
  <c r="U138" i="18"/>
  <c r="U106" i="18"/>
  <c r="U74" i="18"/>
  <c r="U42" i="18"/>
  <c r="U361" i="18"/>
  <c r="U329" i="18"/>
  <c r="U297" i="18"/>
  <c r="U265" i="18"/>
  <c r="U233" i="18"/>
  <c r="U201" i="18"/>
  <c r="U169" i="18"/>
  <c r="U137" i="18"/>
  <c r="U105" i="18"/>
  <c r="U65" i="18"/>
  <c r="U17" i="18"/>
  <c r="U295" i="18"/>
  <c r="U263" i="18"/>
  <c r="U231" i="18"/>
  <c r="U199" i="18"/>
  <c r="U167" i="18"/>
  <c r="U135" i="18"/>
  <c r="U103" i="18"/>
  <c r="U71" i="18"/>
  <c r="U39" i="18"/>
  <c r="U354" i="18"/>
  <c r="U322" i="18"/>
  <c r="U290" i="18"/>
  <c r="U258" i="18"/>
  <c r="U226" i="18"/>
  <c r="U194" i="18"/>
  <c r="U162" i="18"/>
  <c r="U130" i="18"/>
  <c r="U98" i="18"/>
  <c r="U66" i="18"/>
  <c r="U34" i="18"/>
  <c r="U353" i="18"/>
  <c r="U321" i="18"/>
  <c r="U289" i="18"/>
  <c r="U257" i="18"/>
  <c r="U225" i="18"/>
  <c r="U193" i="18"/>
  <c r="U161" i="18"/>
  <c r="U129" i="18"/>
  <c r="U97" i="18"/>
  <c r="U53" i="18"/>
  <c r="U283" i="18"/>
  <c r="U251" i="18"/>
  <c r="U219" i="18"/>
  <c r="U187" i="18"/>
  <c r="U155" i="18"/>
  <c r="U123" i="18"/>
  <c r="U91" i="18"/>
  <c r="U59" i="18"/>
  <c r="U27" i="18"/>
  <c r="U342" i="18"/>
  <c r="U310" i="18"/>
  <c r="U278" i="18"/>
  <c r="U246" i="18"/>
  <c r="U214" i="18"/>
  <c r="U182" i="18"/>
  <c r="U150" i="18"/>
  <c r="U118" i="18"/>
  <c r="U86" i="18"/>
  <c r="U54" i="18"/>
  <c r="U22" i="18"/>
  <c r="U341" i="18"/>
  <c r="U309" i="18"/>
  <c r="U277" i="18"/>
  <c r="U245" i="18"/>
  <c r="U213" i="18"/>
  <c r="U181" i="18"/>
  <c r="U149" i="18"/>
  <c r="U117" i="18"/>
  <c r="U81" i="18"/>
  <c r="U37" i="18"/>
  <c r="AA32" i="18"/>
  <c r="AA310" i="18"/>
  <c r="AA114" i="18"/>
  <c r="AA31" i="18"/>
  <c r="AA265" i="18"/>
  <c r="AA355" i="18"/>
  <c r="AA166" i="18"/>
  <c r="AA213" i="18"/>
  <c r="AA129" i="18"/>
  <c r="AA41" i="18"/>
  <c r="AA296" i="18"/>
  <c r="AA212" i="18"/>
  <c r="AA100" i="18"/>
  <c r="AA223" i="18"/>
  <c r="AA95" i="18"/>
  <c r="AA274" i="18"/>
  <c r="AA62" i="18"/>
  <c r="AA347" i="18"/>
  <c r="AA357" i="18"/>
  <c r="AA186" i="18"/>
  <c r="AA323" i="18"/>
  <c r="AA86" i="18"/>
  <c r="AA193" i="18"/>
  <c r="AA105" i="18"/>
  <c r="AA360" i="18"/>
  <c r="AA276" i="18"/>
  <c r="AA188" i="18"/>
  <c r="AA68" i="18"/>
  <c r="AA191" i="18"/>
  <c r="AA55" i="18"/>
  <c r="U29" i="18"/>
  <c r="AA277" i="18"/>
  <c r="AA354" i="18"/>
  <c r="AA327" i="18"/>
  <c r="AA294" i="18"/>
  <c r="AA330" i="18"/>
  <c r="AA90" i="18"/>
  <c r="AA297" i="18"/>
  <c r="AA257" i="18"/>
  <c r="AA169" i="18"/>
  <c r="AA85" i="18"/>
  <c r="AA340" i="18"/>
  <c r="AA252" i="18"/>
  <c r="AA164" i="18"/>
  <c r="AA36" i="18"/>
  <c r="AA159" i="18"/>
  <c r="U89" i="18"/>
  <c r="U73" i="18"/>
  <c r="U57" i="18"/>
  <c r="U41" i="18"/>
  <c r="AA43" i="18"/>
  <c r="AA59" i="18"/>
  <c r="AA75" i="18"/>
  <c r="AA91" i="18"/>
  <c r="AA107" i="18"/>
  <c r="AA123" i="18"/>
  <c r="AA139" i="18"/>
  <c r="AA155" i="18"/>
  <c r="AA171" i="18"/>
  <c r="AA187" i="18"/>
  <c r="AA203" i="18"/>
  <c r="AA219" i="18"/>
  <c r="AA235" i="18"/>
  <c r="AA251" i="18"/>
  <c r="AA267" i="18"/>
  <c r="AA283" i="18"/>
  <c r="AA48" i="18"/>
  <c r="AA64" i="18"/>
  <c r="AA80" i="18"/>
  <c r="AA96" i="18"/>
  <c r="AA112" i="18"/>
  <c r="AA128" i="18"/>
  <c r="AA144" i="18"/>
  <c r="AA160" i="18"/>
  <c r="AA176" i="18"/>
  <c r="AA192" i="18"/>
  <c r="AA208" i="18"/>
  <c r="AA224" i="18"/>
  <c r="AA240" i="18"/>
  <c r="AA256" i="18"/>
  <c r="AA272" i="18"/>
  <c r="AA288" i="18"/>
  <c r="AA304" i="18"/>
  <c r="AA320" i="18"/>
  <c r="AA336" i="18"/>
  <c r="AA352" i="18"/>
  <c r="AA18" i="18"/>
  <c r="AA45" i="18"/>
  <c r="AA61" i="18"/>
  <c r="AA77" i="18"/>
  <c r="AA93" i="18"/>
  <c r="AA109" i="18"/>
  <c r="AA125" i="18"/>
  <c r="AA141" i="18"/>
  <c r="AA157" i="18"/>
  <c r="AA173" i="18"/>
  <c r="AA189" i="18"/>
  <c r="AA205" i="18"/>
  <c r="AA221" i="18"/>
  <c r="AA237" i="18"/>
  <c r="AA253" i="18"/>
  <c r="AA54" i="18"/>
  <c r="AA118" i="18"/>
  <c r="AA182" i="18"/>
  <c r="AA246" i="18"/>
  <c r="AA286" i="18"/>
  <c r="AA307" i="18"/>
  <c r="AA329" i="18"/>
  <c r="AA350" i="18"/>
  <c r="AA21" i="18"/>
  <c r="AA42" i="18"/>
  <c r="AA106" i="18"/>
  <c r="AA170" i="18"/>
  <c r="AA234" i="18"/>
  <c r="AA281" i="18"/>
  <c r="AA303" i="18"/>
  <c r="AA325" i="18"/>
  <c r="AA346" i="18"/>
  <c r="AA17" i="18"/>
  <c r="AA15" i="18"/>
  <c r="AA142" i="18"/>
  <c r="AA266" i="18"/>
  <c r="AA315" i="18"/>
  <c r="AA358" i="18"/>
  <c r="AA82" i="18"/>
  <c r="AA210" i="18"/>
  <c r="AA295" i="18"/>
  <c r="AA338" i="18"/>
  <c r="AA29" i="18"/>
  <c r="AA254" i="18"/>
  <c r="AA353" i="18"/>
  <c r="AA194" i="18"/>
  <c r="AA333" i="18"/>
  <c r="AA158" i="18"/>
  <c r="AA321" i="18"/>
  <c r="AA47" i="18"/>
  <c r="AA63" i="18"/>
  <c r="AA35" i="18"/>
  <c r="AA51" i="18"/>
  <c r="AA67" i="18"/>
  <c r="AA83" i="18"/>
  <c r="AA99" i="18"/>
  <c r="AA115" i="18"/>
  <c r="AA131" i="18"/>
  <c r="AA147" i="18"/>
  <c r="AA163" i="18"/>
  <c r="AA179" i="18"/>
  <c r="AA195" i="18"/>
  <c r="AA211" i="18"/>
  <c r="AA227" i="18"/>
  <c r="AA243" i="18"/>
  <c r="AA259" i="18"/>
  <c r="AA275" i="18"/>
  <c r="AA40" i="18"/>
  <c r="AA56" i="18"/>
  <c r="AA72" i="18"/>
  <c r="AA88" i="18"/>
  <c r="AA104" i="18"/>
  <c r="AA120" i="18"/>
  <c r="AA136" i="18"/>
  <c r="AA152" i="18"/>
  <c r="AA168" i="18"/>
  <c r="AA343" i="18"/>
  <c r="AA33" i="18"/>
  <c r="AA363" i="18"/>
  <c r="AA222" i="18"/>
  <c r="AA311" i="18"/>
  <c r="AA66" i="18"/>
  <c r="AA289" i="18"/>
  <c r="AA20" i="18"/>
  <c r="AA317" i="18"/>
  <c r="AA242" i="18"/>
  <c r="AA50" i="18"/>
  <c r="AA337" i="18"/>
  <c r="AA282" i="18"/>
  <c r="AA110" i="18"/>
  <c r="AA27" i="18"/>
  <c r="AA351" i="18"/>
  <c r="AA319" i="18"/>
  <c r="AA293" i="18"/>
  <c r="AA250" i="18"/>
  <c r="AA154" i="18"/>
  <c r="AA74" i="18"/>
  <c r="AA26" i="18"/>
  <c r="AA345" i="18"/>
  <c r="AA318" i="18"/>
  <c r="AA291" i="18"/>
  <c r="AA230" i="18"/>
  <c r="AA150" i="18"/>
  <c r="AA70" i="18"/>
  <c r="AA249" i="18"/>
  <c r="AA229" i="18"/>
  <c r="AA209" i="18"/>
  <c r="AA185" i="18"/>
  <c r="AA165" i="18"/>
  <c r="AA145" i="18"/>
  <c r="AA121" i="18"/>
  <c r="AA101" i="18"/>
  <c r="AA81" i="18"/>
  <c r="AA57" i="18"/>
  <c r="AA37" i="18"/>
  <c r="AA356" i="18"/>
  <c r="AA332" i="18"/>
  <c r="AA312" i="18"/>
  <c r="AA292" i="18"/>
  <c r="AA268" i="18"/>
  <c r="AA248" i="18"/>
  <c r="AA228" i="18"/>
  <c r="AA204" i="18"/>
  <c r="AA184" i="18"/>
  <c r="AA156" i="18"/>
  <c r="AA124" i="18"/>
  <c r="AA92" i="18"/>
  <c r="AA60" i="18"/>
  <c r="AA279" i="18"/>
  <c r="AA247" i="18"/>
  <c r="AA215" i="18"/>
  <c r="AA183" i="18"/>
  <c r="AA151" i="18"/>
  <c r="AA119" i="18"/>
  <c r="AA87" i="18"/>
  <c r="AA39" i="18"/>
  <c r="AA226" i="18"/>
  <c r="AA301" i="18"/>
  <c r="AA342" i="18"/>
  <c r="AA94" i="18"/>
  <c r="AA290" i="18"/>
  <c r="AA24" i="18"/>
  <c r="AA190" i="18"/>
  <c r="AA359" i="18"/>
  <c r="AA306" i="18"/>
  <c r="AA178" i="18"/>
  <c r="AA28" i="18"/>
  <c r="AA326" i="18"/>
  <c r="AA238" i="18"/>
  <c r="AA78" i="18"/>
  <c r="AA23" i="18"/>
  <c r="AA341" i="18"/>
  <c r="AA314" i="18"/>
  <c r="AA287" i="18"/>
  <c r="AA218" i="18"/>
  <c r="AA138" i="18"/>
  <c r="AA58" i="18"/>
  <c r="AA16" i="18"/>
  <c r="AA339" i="18"/>
  <c r="AA313" i="18"/>
  <c r="AA278" i="18"/>
  <c r="AA214" i="18"/>
  <c r="AA134" i="18"/>
  <c r="AA38" i="18"/>
  <c r="AA245" i="18"/>
  <c r="AA225" i="18"/>
  <c r="AA201" i="18"/>
  <c r="AA181" i="18"/>
  <c r="AA161" i="18"/>
  <c r="AA137" i="18"/>
  <c r="AA117" i="18"/>
  <c r="AA97" i="18"/>
  <c r="AA73" i="18"/>
  <c r="AA53" i="18"/>
  <c r="AA22" i="18"/>
  <c r="AA348" i="18"/>
  <c r="AA328" i="18"/>
  <c r="AA308" i="18"/>
  <c r="AA284" i="18"/>
  <c r="AA264" i="18"/>
  <c r="AA244" i="18"/>
  <c r="AA220" i="18"/>
  <c r="AA200" i="18"/>
  <c r="AA180" i="18"/>
  <c r="AA148" i="18"/>
  <c r="AA116" i="18"/>
  <c r="AA84" i="18"/>
  <c r="AA52" i="18"/>
  <c r="AA271" i="18"/>
  <c r="AA239" i="18"/>
  <c r="AA207" i="18"/>
  <c r="AA175" i="18"/>
  <c r="AA143" i="18"/>
  <c r="AA111" i="18"/>
  <c r="AA79" i="18"/>
  <c r="AA365" i="18"/>
  <c r="AA322" i="18"/>
  <c r="AA98" i="18"/>
  <c r="AA299" i="18"/>
  <c r="AA25" i="18"/>
  <c r="AA258" i="18"/>
  <c r="AA331" i="18"/>
  <c r="AA126" i="18"/>
  <c r="AA349" i="18"/>
  <c r="AA285" i="18"/>
  <c r="AA146" i="18"/>
  <c r="AA19" i="18"/>
  <c r="AA305" i="18"/>
  <c r="AA206" i="18"/>
  <c r="AA46" i="18"/>
  <c r="AA362" i="18"/>
  <c r="AA335" i="18"/>
  <c r="AA309" i="18"/>
  <c r="AA273" i="18"/>
  <c r="AA202" i="18"/>
  <c r="AA122" i="18"/>
  <c r="AA34" i="18"/>
  <c r="AA361" i="18"/>
  <c r="AA334" i="18"/>
  <c r="AA302" i="18"/>
  <c r="AA270" i="18"/>
  <c r="AA198" i="18"/>
  <c r="AA102" i="18"/>
  <c r="AA261" i="18"/>
  <c r="AA241" i="18"/>
  <c r="AA217" i="18"/>
  <c r="AA197" i="18"/>
  <c r="AA177" i="18"/>
  <c r="AA153" i="18"/>
  <c r="AA133" i="18"/>
  <c r="AA113" i="18"/>
  <c r="AA89" i="18"/>
  <c r="AA69" i="18"/>
  <c r="AA49" i="18"/>
  <c r="AA364" i="18"/>
  <c r="AA344" i="18"/>
  <c r="AA324" i="18"/>
  <c r="AA300" i="18"/>
  <c r="AA280" i="18"/>
  <c r="AA260" i="18"/>
  <c r="AA236" i="18"/>
  <c r="AA216" i="18"/>
  <c r="AA196" i="18"/>
  <c r="AA172" i="18"/>
  <c r="AA140" i="18"/>
  <c r="AA108" i="18"/>
  <c r="AA76" i="18"/>
  <c r="AA44" i="18"/>
  <c r="AA263" i="18"/>
  <c r="AA231" i="18"/>
  <c r="AA199" i="18"/>
  <c r="AA167" i="18"/>
  <c r="AA135" i="18"/>
  <c r="AA103" i="18"/>
  <c r="AA71" i="18"/>
  <c r="Y16" i="18"/>
  <c r="Y32" i="18"/>
  <c r="Y48" i="18"/>
  <c r="Y64" i="18"/>
  <c r="Y80" i="18"/>
  <c r="Y96" i="18"/>
  <c r="Y112" i="18"/>
  <c r="Y128" i="18"/>
  <c r="Y21" i="18"/>
  <c r="Y37" i="18"/>
  <c r="Y53" i="18"/>
  <c r="Y69" i="18"/>
  <c r="Y85" i="18"/>
  <c r="Y101" i="18"/>
  <c r="Y117" i="18"/>
  <c r="Y133" i="18"/>
  <c r="Y149" i="18"/>
  <c r="Y165" i="18"/>
  <c r="Y181" i="18"/>
  <c r="Y197" i="18"/>
  <c r="Y213" i="18"/>
  <c r="Y229" i="18"/>
  <c r="Y245" i="18"/>
  <c r="Y261" i="18"/>
  <c r="Y277" i="18"/>
  <c r="Y293" i="18"/>
  <c r="Y309" i="18"/>
  <c r="Y325" i="18"/>
  <c r="Y341" i="18"/>
  <c r="Y357" i="18"/>
  <c r="Y26" i="18"/>
  <c r="Y58" i="18"/>
  <c r="Y90" i="18"/>
  <c r="Y122" i="18"/>
  <c r="Y148" i="18"/>
  <c r="Y170" i="18"/>
  <c r="Y191" i="18"/>
  <c r="Y212" i="18"/>
  <c r="Y234" i="18"/>
  <c r="Y255" i="18"/>
  <c r="Y276" i="18"/>
  <c r="Y298" i="18"/>
  <c r="Y319" i="18"/>
  <c r="Y35" i="18"/>
  <c r="Y67" i="18"/>
  <c r="Y99" i="18"/>
  <c r="Y131" i="18"/>
  <c r="Y155" i="18"/>
  <c r="Y176" i="18"/>
  <c r="Y198" i="18"/>
  <c r="Y219" i="18"/>
  <c r="Y240" i="18"/>
  <c r="Y262" i="18"/>
  <c r="Y283" i="18"/>
  <c r="Y46" i="18"/>
  <c r="Y78" i="18"/>
  <c r="Y110" i="18"/>
  <c r="Y140" i="18"/>
  <c r="Y162" i="18"/>
  <c r="Y183" i="18"/>
  <c r="Y204" i="18"/>
  <c r="Y226" i="18"/>
  <c r="Y247" i="18"/>
  <c r="Y268" i="18"/>
  <c r="Y290" i="18"/>
  <c r="Y63" i="18"/>
  <c r="Y174" i="18"/>
  <c r="Y259" i="18"/>
  <c r="Y311" i="18"/>
  <c r="Y336" i="18"/>
  <c r="Y358" i="18"/>
  <c r="Y103" i="18"/>
  <c r="Y200" i="18"/>
  <c r="Y286" i="18"/>
  <c r="Y320" i="18"/>
  <c r="Y343" i="18"/>
  <c r="Y364" i="18"/>
  <c r="Y142" i="18"/>
  <c r="Y227" i="18"/>
  <c r="Y299" i="18"/>
  <c r="Y328" i="18"/>
  <c r="Y350" i="18"/>
  <c r="Y119" i="18"/>
  <c r="Y346" i="18"/>
  <c r="Y302" i="18"/>
  <c r="Y190" i="18"/>
  <c r="Y275" i="18"/>
  <c r="Y254" i="18"/>
  <c r="Y330" i="18"/>
  <c r="Y323" i="18"/>
  <c r="Y360" i="18"/>
  <c r="Y334" i="18"/>
  <c r="Y288" i="18"/>
  <c r="Y184" i="18"/>
  <c r="Y47" i="18"/>
  <c r="Y338" i="18"/>
  <c r="Y306" i="18"/>
  <c r="Y222" i="18"/>
  <c r="Y71" i="18"/>
  <c r="Y347" i="18"/>
  <c r="Y318" i="18"/>
  <c r="Y238" i="18"/>
  <c r="Y127" i="18"/>
  <c r="Y295" i="18"/>
  <c r="Y263" i="18"/>
  <c r="Y236" i="18"/>
  <c r="Y210" i="18"/>
  <c r="Y178" i="18"/>
  <c r="Y151" i="18"/>
  <c r="Y118" i="18"/>
  <c r="Y70" i="18"/>
  <c r="Y30" i="18"/>
  <c r="Y267" i="18"/>
  <c r="Y235" i="18"/>
  <c r="Y208" i="18"/>
  <c r="Y182" i="18"/>
  <c r="Y150" i="18"/>
  <c r="Y115" i="18"/>
  <c r="Y75" i="18"/>
  <c r="Y27" i="18"/>
  <c r="Y308" i="18"/>
  <c r="Y282" i="18"/>
  <c r="Y250" i="18"/>
  <c r="Y223" i="18"/>
  <c r="Y196" i="18"/>
  <c r="Y164" i="18"/>
  <c r="Y138" i="18"/>
  <c r="Y98" i="18"/>
  <c r="Y50" i="18"/>
  <c r="Y365" i="18"/>
  <c r="Y345" i="18"/>
  <c r="Y321" i="18"/>
  <c r="Y301" i="18"/>
  <c r="Y281" i="18"/>
  <c r="Y257" i="18"/>
  <c r="Y237" i="18"/>
  <c r="Y217" i="18"/>
  <c r="Y193" i="18"/>
  <c r="Y173" i="18"/>
  <c r="Y153" i="18"/>
  <c r="Y129" i="18"/>
  <c r="Y109" i="18"/>
  <c r="Y89" i="18"/>
  <c r="Y65" i="18"/>
  <c r="Y45" i="18"/>
  <c r="Y25" i="18"/>
  <c r="Y124" i="18"/>
  <c r="Y104" i="18"/>
  <c r="Y84" i="18"/>
  <c r="Y60" i="18"/>
  <c r="Y40" i="18"/>
  <c r="Y20" i="18"/>
  <c r="R17" i="18"/>
  <c r="R21" i="18"/>
  <c r="R25" i="18"/>
  <c r="R29" i="18"/>
  <c r="R33" i="18"/>
  <c r="R37" i="18"/>
  <c r="R41" i="18"/>
  <c r="R45" i="18"/>
  <c r="R49" i="18"/>
  <c r="R53" i="18"/>
  <c r="R57" i="18"/>
  <c r="R61" i="18"/>
  <c r="R65" i="18"/>
  <c r="R69" i="18"/>
  <c r="R73" i="18"/>
  <c r="R77" i="18"/>
  <c r="R81" i="18"/>
  <c r="R85" i="18"/>
  <c r="R89" i="18"/>
  <c r="R93" i="18"/>
  <c r="R97" i="18"/>
  <c r="R101" i="18"/>
  <c r="R105" i="18"/>
  <c r="R109" i="18"/>
  <c r="R113" i="18"/>
  <c r="R117" i="18"/>
  <c r="R121" i="18"/>
  <c r="R125" i="18"/>
  <c r="R129" i="18"/>
  <c r="R133" i="18"/>
  <c r="R137" i="18"/>
  <c r="R141" i="18"/>
  <c r="R145" i="18"/>
  <c r="R149" i="18"/>
  <c r="R153" i="18"/>
  <c r="R157" i="18"/>
  <c r="R161" i="18"/>
  <c r="R165" i="18"/>
  <c r="R169" i="18"/>
  <c r="R173" i="18"/>
  <c r="R177" i="18"/>
  <c r="R181" i="18"/>
  <c r="R185" i="18"/>
  <c r="R189" i="18"/>
  <c r="R193" i="18"/>
  <c r="R197" i="18"/>
  <c r="R201" i="18"/>
  <c r="R205" i="18"/>
  <c r="R209" i="18"/>
  <c r="R213" i="18"/>
  <c r="R217" i="18"/>
  <c r="R221" i="18"/>
  <c r="R225" i="18"/>
  <c r="R229" i="18"/>
  <c r="R233" i="18"/>
  <c r="R237" i="18"/>
  <c r="R241" i="18"/>
  <c r="R245" i="18"/>
  <c r="R249" i="18"/>
  <c r="R253" i="18"/>
  <c r="R257" i="18"/>
  <c r="R261" i="18"/>
  <c r="R265" i="18"/>
  <c r="R269" i="18"/>
  <c r="R273" i="18"/>
  <c r="R277" i="18"/>
  <c r="R281" i="18"/>
  <c r="R285" i="18"/>
  <c r="R289" i="18"/>
  <c r="R293" i="18"/>
  <c r="R297" i="18"/>
  <c r="R301" i="18"/>
  <c r="R305" i="18"/>
  <c r="R309" i="18"/>
  <c r="R313" i="18"/>
  <c r="R317" i="18"/>
  <c r="R321" i="18"/>
  <c r="R325" i="18"/>
  <c r="R329" i="18"/>
  <c r="R333" i="18"/>
  <c r="R337" i="18"/>
  <c r="R341" i="18"/>
  <c r="R345" i="18"/>
  <c r="R349" i="18"/>
  <c r="R353" i="18"/>
  <c r="R357" i="18"/>
  <c r="R361" i="18"/>
  <c r="R365" i="18"/>
  <c r="R18" i="18"/>
  <c r="R22" i="18"/>
  <c r="R26" i="18"/>
  <c r="R30" i="18"/>
  <c r="R34" i="18"/>
  <c r="R38" i="18"/>
  <c r="R42" i="18"/>
  <c r="R46" i="18"/>
  <c r="R50" i="18"/>
  <c r="R54" i="18"/>
  <c r="R58" i="18"/>
  <c r="R62" i="18"/>
  <c r="R66" i="18"/>
  <c r="R70" i="18"/>
  <c r="R74" i="18"/>
  <c r="R78" i="18"/>
  <c r="R82" i="18"/>
  <c r="R86" i="18"/>
  <c r="R90" i="18"/>
  <c r="R94" i="18"/>
  <c r="R98" i="18"/>
  <c r="R102" i="18"/>
  <c r="R106" i="18"/>
  <c r="R110" i="18"/>
  <c r="R114" i="18"/>
  <c r="R118" i="18"/>
  <c r="R122" i="18"/>
  <c r="R126" i="18"/>
  <c r="R130" i="18"/>
  <c r="R134" i="18"/>
  <c r="R138" i="18"/>
  <c r="R142" i="18"/>
  <c r="R146" i="18"/>
  <c r="R150" i="18"/>
  <c r="R154" i="18"/>
  <c r="R158" i="18"/>
  <c r="R162" i="18"/>
  <c r="R166" i="18"/>
  <c r="R170" i="18"/>
  <c r="R174" i="18"/>
  <c r="R178" i="18"/>
  <c r="R182" i="18"/>
  <c r="R186" i="18"/>
  <c r="R190" i="18"/>
  <c r="R194" i="18"/>
  <c r="R198" i="18"/>
  <c r="R202" i="18"/>
  <c r="R206" i="18"/>
  <c r="R210" i="18"/>
  <c r="R214" i="18"/>
  <c r="R218" i="18"/>
  <c r="R222" i="18"/>
  <c r="R226" i="18"/>
  <c r="R230" i="18"/>
  <c r="R234" i="18"/>
  <c r="R238" i="18"/>
  <c r="R242" i="18"/>
  <c r="R246" i="18"/>
  <c r="R250" i="18"/>
  <c r="R254" i="18"/>
  <c r="R258" i="18"/>
  <c r="R262" i="18"/>
  <c r="R266" i="18"/>
  <c r="R270" i="18"/>
  <c r="R274" i="18"/>
  <c r="R278" i="18"/>
  <c r="R282" i="18"/>
  <c r="R286" i="18"/>
  <c r="R290" i="18"/>
  <c r="R294" i="18"/>
  <c r="R298" i="18"/>
  <c r="R302" i="18"/>
  <c r="R306" i="18"/>
  <c r="R310" i="18"/>
  <c r="R314" i="18"/>
  <c r="R318" i="18"/>
  <c r="R322" i="18"/>
  <c r="R326" i="18"/>
  <c r="R330" i="18"/>
  <c r="R334" i="18"/>
  <c r="R338" i="18"/>
  <c r="R342" i="18"/>
  <c r="R346" i="18"/>
  <c r="R350" i="18"/>
  <c r="R354" i="18"/>
  <c r="R358" i="18"/>
  <c r="R362" i="18"/>
  <c r="R19" i="18"/>
  <c r="R23" i="18"/>
  <c r="R27" i="18"/>
  <c r="R31" i="18"/>
  <c r="R35" i="18"/>
  <c r="R39" i="18"/>
  <c r="R43" i="18"/>
  <c r="R47" i="18"/>
  <c r="R51" i="18"/>
  <c r="R55" i="18"/>
  <c r="R59" i="18"/>
  <c r="R63" i="18"/>
  <c r="R67" i="18"/>
  <c r="R71" i="18"/>
  <c r="R75" i="18"/>
  <c r="R79" i="18"/>
  <c r="R83" i="18"/>
  <c r="R87" i="18"/>
  <c r="R91" i="18"/>
  <c r="R95" i="18"/>
  <c r="R99" i="18"/>
  <c r="R103" i="18"/>
  <c r="R107" i="18"/>
  <c r="R111" i="18"/>
  <c r="R115" i="18"/>
  <c r="R119" i="18"/>
  <c r="R123" i="18"/>
  <c r="R127" i="18"/>
  <c r="R131" i="18"/>
  <c r="R135" i="18"/>
  <c r="R139" i="18"/>
  <c r="R143" i="18"/>
  <c r="R147" i="18"/>
  <c r="R151" i="18"/>
  <c r="R155" i="18"/>
  <c r="R159" i="18"/>
  <c r="R163" i="18"/>
  <c r="R167" i="18"/>
  <c r="R171" i="18"/>
  <c r="R175" i="18"/>
  <c r="R179" i="18"/>
  <c r="R183" i="18"/>
  <c r="R187" i="18"/>
  <c r="R191" i="18"/>
  <c r="R195" i="18"/>
  <c r="R199" i="18"/>
  <c r="R203" i="18"/>
  <c r="R207" i="18"/>
  <c r="R211" i="18"/>
  <c r="R215" i="18"/>
  <c r="R219" i="18"/>
  <c r="R223" i="18"/>
  <c r="R227" i="18"/>
  <c r="R231" i="18"/>
  <c r="R235" i="18"/>
  <c r="R239" i="18"/>
  <c r="R243" i="18"/>
  <c r="R247" i="18"/>
  <c r="R251" i="18"/>
  <c r="R255" i="18"/>
  <c r="R259" i="18"/>
  <c r="R263" i="18"/>
  <c r="R267" i="18"/>
  <c r="R271" i="18"/>
  <c r="R275" i="18"/>
  <c r="R279" i="18"/>
  <c r="R283" i="18"/>
  <c r="R287" i="18"/>
  <c r="R291" i="18"/>
  <c r="R295" i="18"/>
  <c r="R299" i="18"/>
  <c r="R303" i="18"/>
  <c r="R307" i="18"/>
  <c r="R311" i="18"/>
  <c r="R315" i="18"/>
  <c r="R319" i="18"/>
  <c r="R323" i="18"/>
  <c r="R327" i="18"/>
  <c r="R331" i="18"/>
  <c r="R335" i="18"/>
  <c r="R339" i="18"/>
  <c r="R343" i="18"/>
  <c r="R347" i="18"/>
  <c r="R351" i="18"/>
  <c r="R355" i="18"/>
  <c r="R359" i="18"/>
  <c r="R363" i="18"/>
  <c r="R24" i="18"/>
  <c r="R40" i="18"/>
  <c r="R56" i="18"/>
  <c r="R72" i="18"/>
  <c r="R88" i="18"/>
  <c r="R104" i="18"/>
  <c r="R120" i="18"/>
  <c r="R136" i="18"/>
  <c r="R152" i="18"/>
  <c r="R168" i="18"/>
  <c r="R184" i="18"/>
  <c r="R200" i="18"/>
  <c r="R216" i="18"/>
  <c r="R232" i="18"/>
  <c r="R248" i="18"/>
  <c r="R264" i="18"/>
  <c r="R280" i="18"/>
  <c r="R296" i="18"/>
  <c r="R312" i="18"/>
  <c r="R328" i="18"/>
  <c r="R344" i="18"/>
  <c r="R360" i="18"/>
  <c r="R28" i="18"/>
  <c r="R44" i="18"/>
  <c r="R60" i="18"/>
  <c r="R76" i="18"/>
  <c r="R92" i="18"/>
  <c r="R108" i="18"/>
  <c r="R124" i="18"/>
  <c r="R140" i="18"/>
  <c r="R156" i="18"/>
  <c r="R172" i="18"/>
  <c r="R188" i="18"/>
  <c r="R204" i="18"/>
  <c r="R220" i="18"/>
  <c r="R236" i="18"/>
  <c r="R252" i="18"/>
  <c r="R268" i="18"/>
  <c r="R284" i="18"/>
  <c r="R300" i="18"/>
  <c r="R316" i="18"/>
  <c r="R332" i="18"/>
  <c r="R348" i="18"/>
  <c r="R364" i="18"/>
  <c r="R16" i="18"/>
  <c r="R32" i="18"/>
  <c r="R48" i="18"/>
  <c r="R64" i="18"/>
  <c r="R80" i="18"/>
  <c r="R96" i="18"/>
  <c r="R112" i="18"/>
  <c r="R128" i="18"/>
  <c r="R144" i="18"/>
  <c r="R160" i="18"/>
  <c r="R176" i="18"/>
  <c r="R192" i="18"/>
  <c r="R208" i="18"/>
  <c r="R224" i="18"/>
  <c r="R240" i="18"/>
  <c r="R256" i="18"/>
  <c r="R272" i="18"/>
  <c r="R288" i="18"/>
  <c r="R304" i="18"/>
  <c r="R320" i="18"/>
  <c r="R336" i="18"/>
  <c r="R352" i="18"/>
  <c r="R52" i="18"/>
  <c r="R116" i="18"/>
  <c r="R180" i="18"/>
  <c r="R244" i="18"/>
  <c r="R308" i="18"/>
  <c r="R68" i="18"/>
  <c r="R132" i="18"/>
  <c r="R196" i="18"/>
  <c r="R260" i="18"/>
  <c r="R324" i="18"/>
  <c r="R20" i="18"/>
  <c r="R84" i="18"/>
  <c r="R148" i="18"/>
  <c r="R212" i="18"/>
  <c r="R276" i="18"/>
  <c r="R340" i="18"/>
  <c r="R228" i="18"/>
  <c r="R36" i="18"/>
  <c r="R292" i="18"/>
  <c r="R164" i="18"/>
  <c r="R100" i="18"/>
  <c r="R356" i="18"/>
  <c r="M18" i="18"/>
  <c r="M22" i="18"/>
  <c r="M26" i="18"/>
  <c r="M30" i="18"/>
  <c r="M34" i="18"/>
  <c r="M38" i="18"/>
  <c r="M42" i="18"/>
  <c r="M46" i="18"/>
  <c r="M50" i="18"/>
  <c r="M54" i="18"/>
  <c r="M58" i="18"/>
  <c r="M62" i="18"/>
  <c r="M66" i="18"/>
  <c r="M70" i="18"/>
  <c r="M74" i="18"/>
  <c r="M78" i="18"/>
  <c r="M82" i="18"/>
  <c r="M86" i="18"/>
  <c r="M90" i="18"/>
  <c r="M94" i="18"/>
  <c r="M98" i="18"/>
  <c r="M102" i="18"/>
  <c r="M106" i="18"/>
  <c r="M110" i="18"/>
  <c r="M114" i="18"/>
  <c r="M118" i="18"/>
  <c r="M122" i="18"/>
  <c r="M126" i="18"/>
  <c r="M130" i="18"/>
  <c r="M134" i="18"/>
  <c r="M138" i="18"/>
  <c r="M142" i="18"/>
  <c r="M146" i="18"/>
  <c r="M150" i="18"/>
  <c r="M154" i="18"/>
  <c r="M158" i="18"/>
  <c r="M162" i="18"/>
  <c r="M166" i="18"/>
  <c r="M170" i="18"/>
  <c r="M174" i="18"/>
  <c r="M178" i="18"/>
  <c r="M182" i="18"/>
  <c r="M186" i="18"/>
  <c r="M190" i="18"/>
  <c r="M194" i="18"/>
  <c r="M198" i="18"/>
  <c r="M202" i="18"/>
  <c r="M206" i="18"/>
  <c r="M210" i="18"/>
  <c r="M214" i="18"/>
  <c r="M218" i="18"/>
  <c r="M222" i="18"/>
  <c r="M226" i="18"/>
  <c r="M230" i="18"/>
  <c r="M234" i="18"/>
  <c r="M238" i="18"/>
  <c r="M242" i="18"/>
  <c r="M246" i="18"/>
  <c r="M250" i="18"/>
  <c r="M254" i="18"/>
  <c r="M258" i="18"/>
  <c r="M262" i="18"/>
  <c r="M266" i="18"/>
  <c r="M270" i="18"/>
  <c r="M274" i="18"/>
  <c r="M278" i="18"/>
  <c r="M282" i="18"/>
  <c r="M286" i="18"/>
  <c r="M290" i="18"/>
  <c r="M294" i="18"/>
  <c r="M298" i="18"/>
  <c r="M302" i="18"/>
  <c r="M306" i="18"/>
  <c r="M310" i="18"/>
  <c r="M314" i="18"/>
  <c r="M318" i="18"/>
  <c r="M322" i="18"/>
  <c r="M326" i="18"/>
  <c r="M330" i="18"/>
  <c r="M334" i="18"/>
  <c r="M338" i="18"/>
  <c r="M342" i="18"/>
  <c r="M346" i="18"/>
  <c r="M350" i="18"/>
  <c r="M354" i="18"/>
  <c r="M358" i="18"/>
  <c r="M362" i="18"/>
  <c r="M19" i="18"/>
  <c r="M23" i="18"/>
  <c r="M27" i="18"/>
  <c r="M31" i="18"/>
  <c r="M35" i="18"/>
  <c r="M39" i="18"/>
  <c r="M43" i="18"/>
  <c r="M47" i="18"/>
  <c r="M51" i="18"/>
  <c r="M55" i="18"/>
  <c r="M59" i="18"/>
  <c r="M63" i="18"/>
  <c r="M67" i="18"/>
  <c r="M71" i="18"/>
  <c r="M75" i="18"/>
  <c r="M79" i="18"/>
  <c r="M83" i="18"/>
  <c r="M87" i="18"/>
  <c r="M91" i="18"/>
  <c r="M95" i="18"/>
  <c r="M99" i="18"/>
  <c r="M103" i="18"/>
  <c r="M107" i="18"/>
  <c r="M111" i="18"/>
  <c r="M115" i="18"/>
  <c r="M119" i="18"/>
  <c r="M123" i="18"/>
  <c r="M127" i="18"/>
  <c r="M131" i="18"/>
  <c r="M135" i="18"/>
  <c r="M139" i="18"/>
  <c r="M143" i="18"/>
  <c r="M147" i="18"/>
  <c r="M151" i="18"/>
  <c r="M155" i="18"/>
  <c r="M159" i="18"/>
  <c r="M163" i="18"/>
  <c r="M167" i="18"/>
  <c r="M171" i="18"/>
  <c r="M175" i="18"/>
  <c r="M179" i="18"/>
  <c r="M183" i="18"/>
  <c r="M187" i="18"/>
  <c r="M191" i="18"/>
  <c r="M195" i="18"/>
  <c r="M199" i="18"/>
  <c r="M203" i="18"/>
  <c r="M207" i="18"/>
  <c r="M211" i="18"/>
  <c r="M215" i="18"/>
  <c r="M219" i="18"/>
  <c r="M223" i="18"/>
  <c r="M227" i="18"/>
  <c r="M231" i="18"/>
  <c r="M235" i="18"/>
  <c r="M239" i="18"/>
  <c r="M243" i="18"/>
  <c r="M247" i="18"/>
  <c r="M251" i="18"/>
  <c r="M255" i="18"/>
  <c r="M259" i="18"/>
  <c r="M263" i="18"/>
  <c r="M267" i="18"/>
  <c r="M271" i="18"/>
  <c r="M275" i="18"/>
  <c r="M279" i="18"/>
  <c r="M283" i="18"/>
  <c r="M287" i="18"/>
  <c r="M291" i="18"/>
  <c r="M295" i="18"/>
  <c r="M299" i="18"/>
  <c r="M303" i="18"/>
  <c r="M307" i="18"/>
  <c r="M311" i="18"/>
  <c r="M315" i="18"/>
  <c r="M319" i="18"/>
  <c r="M323" i="18"/>
  <c r="M327" i="18"/>
  <c r="M331" i="18"/>
  <c r="M335" i="18"/>
  <c r="M339" i="18"/>
  <c r="M343" i="18"/>
  <c r="M347" i="18"/>
  <c r="M351" i="18"/>
  <c r="M355" i="18"/>
  <c r="M359" i="18"/>
  <c r="M363" i="18"/>
  <c r="M16" i="18"/>
  <c r="M20" i="18"/>
  <c r="M24" i="18"/>
  <c r="M28" i="18"/>
  <c r="M32" i="18"/>
  <c r="M36" i="18"/>
  <c r="M40" i="18"/>
  <c r="M44" i="18"/>
  <c r="M48" i="18"/>
  <c r="M52" i="18"/>
  <c r="M56" i="18"/>
  <c r="M60" i="18"/>
  <c r="M64" i="18"/>
  <c r="M68" i="18"/>
  <c r="M72" i="18"/>
  <c r="M76" i="18"/>
  <c r="M80" i="18"/>
  <c r="M84" i="18"/>
  <c r="M88" i="18"/>
  <c r="M92" i="18"/>
  <c r="M96" i="18"/>
  <c r="M100" i="18"/>
  <c r="M104" i="18"/>
  <c r="M108" i="18"/>
  <c r="M112" i="18"/>
  <c r="M116" i="18"/>
  <c r="M120" i="18"/>
  <c r="M124" i="18"/>
  <c r="M128" i="18"/>
  <c r="M132" i="18"/>
  <c r="M136" i="18"/>
  <c r="M140" i="18"/>
  <c r="M144" i="18"/>
  <c r="M148" i="18"/>
  <c r="M152" i="18"/>
  <c r="M156" i="18"/>
  <c r="M160" i="18"/>
  <c r="M164" i="18"/>
  <c r="M168" i="18"/>
  <c r="M172" i="18"/>
  <c r="M176" i="18"/>
  <c r="M180" i="18"/>
  <c r="M184" i="18"/>
  <c r="M188" i="18"/>
  <c r="M192" i="18"/>
  <c r="M196" i="18"/>
  <c r="M200" i="18"/>
  <c r="M204" i="18"/>
  <c r="M208" i="18"/>
  <c r="M212" i="18"/>
  <c r="M216" i="18"/>
  <c r="M220" i="18"/>
  <c r="M224" i="18"/>
  <c r="M228" i="18"/>
  <c r="M232" i="18"/>
  <c r="M236" i="18"/>
  <c r="M240" i="18"/>
  <c r="M244" i="18"/>
  <c r="M248" i="18"/>
  <c r="M252" i="18"/>
  <c r="M256" i="18"/>
  <c r="M260" i="18"/>
  <c r="M264" i="18"/>
  <c r="M268" i="18"/>
  <c r="M272" i="18"/>
  <c r="M276" i="18"/>
  <c r="M280" i="18"/>
  <c r="M284" i="18"/>
  <c r="M288" i="18"/>
  <c r="M292" i="18"/>
  <c r="M296" i="18"/>
  <c r="M300" i="18"/>
  <c r="M304" i="18"/>
  <c r="M308" i="18"/>
  <c r="M312" i="18"/>
  <c r="M316" i="18"/>
  <c r="M320" i="18"/>
  <c r="M324" i="18"/>
  <c r="M328" i="18"/>
  <c r="M332" i="18"/>
  <c r="M336" i="18"/>
  <c r="M340" i="18"/>
  <c r="M344" i="18"/>
  <c r="M348" i="18"/>
  <c r="M352" i="18"/>
  <c r="M356" i="18"/>
  <c r="M360" i="18"/>
  <c r="M364" i="18"/>
  <c r="M17" i="18"/>
  <c r="M33" i="18"/>
  <c r="M49" i="18"/>
  <c r="M65" i="18"/>
  <c r="M81" i="18"/>
  <c r="M97" i="18"/>
  <c r="M113" i="18"/>
  <c r="M129" i="18"/>
  <c r="M145" i="18"/>
  <c r="M161" i="18"/>
  <c r="M177" i="18"/>
  <c r="M193" i="18"/>
  <c r="M209" i="18"/>
  <c r="M225" i="18"/>
  <c r="M241" i="18"/>
  <c r="M257" i="18"/>
  <c r="M273" i="18"/>
  <c r="M289" i="18"/>
  <c r="M305" i="18"/>
  <c r="M321" i="18"/>
  <c r="M337" i="18"/>
  <c r="M353" i="18"/>
  <c r="M173" i="18"/>
  <c r="M21" i="18"/>
  <c r="M37" i="18"/>
  <c r="M53" i="18"/>
  <c r="M69" i="18"/>
  <c r="M85" i="18"/>
  <c r="M101" i="18"/>
  <c r="M117" i="18"/>
  <c r="M133" i="18"/>
  <c r="M149" i="18"/>
  <c r="M165" i="18"/>
  <c r="M181" i="18"/>
  <c r="M197" i="18"/>
  <c r="M213" i="18"/>
  <c r="M229" i="18"/>
  <c r="M245" i="18"/>
  <c r="M261" i="18"/>
  <c r="M277" i="18"/>
  <c r="M293" i="18"/>
  <c r="M309" i="18"/>
  <c r="M325" i="18"/>
  <c r="M341" i="18"/>
  <c r="M357" i="18"/>
  <c r="M45" i="18"/>
  <c r="M77" i="18"/>
  <c r="M109" i="18"/>
  <c r="M157" i="18"/>
  <c r="M221" i="18"/>
  <c r="M253" i="18"/>
  <c r="M285" i="18"/>
  <c r="M333" i="18"/>
  <c r="M365" i="18"/>
  <c r="M25" i="18"/>
  <c r="M41" i="18"/>
  <c r="M57" i="18"/>
  <c r="M73" i="18"/>
  <c r="M89" i="18"/>
  <c r="M105" i="18"/>
  <c r="M121" i="18"/>
  <c r="M137" i="18"/>
  <c r="M153" i="18"/>
  <c r="M169" i="18"/>
  <c r="M185" i="18"/>
  <c r="M201" i="18"/>
  <c r="M217" i="18"/>
  <c r="M233" i="18"/>
  <c r="M249" i="18"/>
  <c r="M265" i="18"/>
  <c r="M281" i="18"/>
  <c r="M297" i="18"/>
  <c r="M313" i="18"/>
  <c r="M329" i="18"/>
  <c r="M345" i="18"/>
  <c r="M361" i="18"/>
  <c r="M29" i="18"/>
  <c r="M61" i="18"/>
  <c r="M93" i="18"/>
  <c r="M125" i="18"/>
  <c r="M141" i="18"/>
  <c r="M189" i="18"/>
  <c r="M205" i="18"/>
  <c r="M237" i="18"/>
  <c r="M269" i="18"/>
  <c r="M301" i="18"/>
  <c r="M317" i="18"/>
  <c r="M349" i="18"/>
  <c r="R15" i="18"/>
  <c r="T13" i="18"/>
  <c r="M15" i="18"/>
  <c r="R12" i="18"/>
  <c r="M12" i="18"/>
  <c r="H13" i="18"/>
  <c r="H12" i="18"/>
  <c r="S13" i="18"/>
  <c r="S12" i="18"/>
  <c r="W12" i="18"/>
  <c r="W13" i="18"/>
  <c r="K13" i="18"/>
  <c r="K12" i="18"/>
  <c r="O13" i="18"/>
  <c r="O12" i="18"/>
  <c r="J12" i="18"/>
  <c r="J13" i="18"/>
  <c r="G12" i="18"/>
  <c r="G13" i="18"/>
  <c r="Q12" i="18"/>
  <c r="Q13" i="18"/>
  <c r="I12" i="18"/>
  <c r="I13" i="18"/>
  <c r="N13" i="18"/>
  <c r="N12" i="18"/>
  <c r="E13" i="18"/>
  <c r="E12" i="18"/>
  <c r="F12" i="18"/>
  <c r="F13" i="18"/>
  <c r="P13" i="18"/>
  <c r="P12" i="18"/>
  <c r="L13" i="18"/>
  <c r="L12" i="18"/>
  <c r="I18" i="18" l="1"/>
  <c r="I22" i="18"/>
  <c r="I26" i="18"/>
  <c r="I30" i="18"/>
  <c r="I34" i="18"/>
  <c r="I38" i="18"/>
  <c r="I42" i="18"/>
  <c r="I46" i="18"/>
  <c r="I50" i="18"/>
  <c r="I54" i="18"/>
  <c r="I58" i="18"/>
  <c r="I62" i="18"/>
  <c r="I66" i="18"/>
  <c r="I70" i="18"/>
  <c r="I74" i="18"/>
  <c r="I78" i="18"/>
  <c r="I82" i="18"/>
  <c r="I86" i="18"/>
  <c r="I90" i="18"/>
  <c r="I94" i="18"/>
  <c r="I98" i="18"/>
  <c r="I102" i="18"/>
  <c r="I106" i="18"/>
  <c r="I110" i="18"/>
  <c r="I114" i="18"/>
  <c r="I118" i="18"/>
  <c r="I122" i="18"/>
  <c r="I126" i="18"/>
  <c r="I130" i="18"/>
  <c r="I134" i="18"/>
  <c r="I138" i="18"/>
  <c r="I142" i="18"/>
  <c r="I146" i="18"/>
  <c r="I150" i="18"/>
  <c r="I154" i="18"/>
  <c r="I158" i="18"/>
  <c r="I162" i="18"/>
  <c r="I166" i="18"/>
  <c r="I170" i="18"/>
  <c r="I174" i="18"/>
  <c r="I178" i="18"/>
  <c r="I182" i="18"/>
  <c r="I186" i="18"/>
  <c r="I190" i="18"/>
  <c r="I194" i="18"/>
  <c r="I198" i="18"/>
  <c r="I202" i="18"/>
  <c r="I206" i="18"/>
  <c r="I210" i="18"/>
  <c r="I214" i="18"/>
  <c r="I218" i="18"/>
  <c r="I222" i="18"/>
  <c r="I226" i="18"/>
  <c r="I230" i="18"/>
  <c r="I234" i="18"/>
  <c r="I238" i="18"/>
  <c r="I242" i="18"/>
  <c r="I246" i="18"/>
  <c r="I250" i="18"/>
  <c r="I254" i="18"/>
  <c r="I258" i="18"/>
  <c r="I262" i="18"/>
  <c r="I266" i="18"/>
  <c r="I270" i="18"/>
  <c r="I274" i="18"/>
  <c r="I278" i="18"/>
  <c r="I282" i="18"/>
  <c r="I286" i="18"/>
  <c r="I290" i="18"/>
  <c r="I294" i="18"/>
  <c r="I298" i="18"/>
  <c r="I302" i="18"/>
  <c r="I306" i="18"/>
  <c r="I310" i="18"/>
  <c r="I314" i="18"/>
  <c r="I318" i="18"/>
  <c r="I322" i="18"/>
  <c r="I326" i="18"/>
  <c r="I330" i="18"/>
  <c r="I334" i="18"/>
  <c r="I338" i="18"/>
  <c r="I342" i="18"/>
  <c r="I346" i="18"/>
  <c r="I350" i="18"/>
  <c r="I354" i="18"/>
  <c r="I358" i="18"/>
  <c r="I362" i="18"/>
  <c r="I15" i="18"/>
  <c r="I17" i="18"/>
  <c r="I23" i="18"/>
  <c r="I28" i="18"/>
  <c r="I33" i="18"/>
  <c r="I39" i="18"/>
  <c r="I44" i="18"/>
  <c r="I49" i="18"/>
  <c r="I55" i="18"/>
  <c r="I60" i="18"/>
  <c r="I65" i="18"/>
  <c r="I71" i="18"/>
  <c r="I76" i="18"/>
  <c r="I81" i="18"/>
  <c r="I87" i="18"/>
  <c r="I92" i="18"/>
  <c r="I97" i="18"/>
  <c r="I103" i="18"/>
  <c r="I108" i="18"/>
  <c r="I113" i="18"/>
  <c r="I119" i="18"/>
  <c r="I124" i="18"/>
  <c r="I129" i="18"/>
  <c r="I135" i="18"/>
  <c r="I140" i="18"/>
  <c r="I145" i="18"/>
  <c r="I151" i="18"/>
  <c r="I156" i="18"/>
  <c r="I161" i="18"/>
  <c r="I167" i="18"/>
  <c r="I172" i="18"/>
  <c r="I177" i="18"/>
  <c r="I183" i="18"/>
  <c r="I188" i="18"/>
  <c r="I193" i="18"/>
  <c r="I199" i="18"/>
  <c r="I204" i="18"/>
  <c r="I209" i="18"/>
  <c r="I215" i="18"/>
  <c r="I220" i="18"/>
  <c r="I225" i="18"/>
  <c r="I231" i="18"/>
  <c r="I236" i="18"/>
  <c r="I241" i="18"/>
  <c r="I247" i="18"/>
  <c r="I252" i="18"/>
  <c r="I257" i="18"/>
  <c r="I263" i="18"/>
  <c r="I268" i="18"/>
  <c r="I273" i="18"/>
  <c r="I279" i="18"/>
  <c r="I284" i="18"/>
  <c r="I289" i="18"/>
  <c r="I295" i="18"/>
  <c r="I300" i="18"/>
  <c r="I305" i="18"/>
  <c r="I311" i="18"/>
  <c r="I316" i="18"/>
  <c r="I321" i="18"/>
  <c r="I327" i="18"/>
  <c r="I332" i="18"/>
  <c r="I337" i="18"/>
  <c r="I343" i="18"/>
  <c r="I348" i="18"/>
  <c r="I353" i="18"/>
  <c r="I359" i="18"/>
  <c r="I364" i="18"/>
  <c r="I19" i="18"/>
  <c r="I24" i="18"/>
  <c r="I29" i="18"/>
  <c r="I35" i="18"/>
  <c r="I40" i="18"/>
  <c r="I45" i="18"/>
  <c r="I51" i="18"/>
  <c r="I56" i="18"/>
  <c r="I61" i="18"/>
  <c r="I67" i="18"/>
  <c r="I72" i="18"/>
  <c r="I77" i="18"/>
  <c r="I83" i="18"/>
  <c r="I88" i="18"/>
  <c r="I93" i="18"/>
  <c r="I99" i="18"/>
  <c r="I104" i="18"/>
  <c r="I109" i="18"/>
  <c r="I115" i="18"/>
  <c r="I120" i="18"/>
  <c r="I125" i="18"/>
  <c r="I131" i="18"/>
  <c r="I136" i="18"/>
  <c r="I141" i="18"/>
  <c r="I147" i="18"/>
  <c r="I152" i="18"/>
  <c r="I157" i="18"/>
  <c r="I163" i="18"/>
  <c r="I168" i="18"/>
  <c r="I173" i="18"/>
  <c r="I179" i="18"/>
  <c r="I184" i="18"/>
  <c r="I189" i="18"/>
  <c r="I195" i="18"/>
  <c r="I200" i="18"/>
  <c r="I205" i="18"/>
  <c r="I211" i="18"/>
  <c r="I216" i="18"/>
  <c r="I221" i="18"/>
  <c r="I227" i="18"/>
  <c r="I232" i="18"/>
  <c r="I237" i="18"/>
  <c r="I243" i="18"/>
  <c r="I248" i="18"/>
  <c r="I253" i="18"/>
  <c r="I259" i="18"/>
  <c r="I264" i="18"/>
  <c r="I269" i="18"/>
  <c r="I275" i="18"/>
  <c r="I280" i="18"/>
  <c r="I285" i="18"/>
  <c r="I291" i="18"/>
  <c r="I296" i="18"/>
  <c r="I301" i="18"/>
  <c r="I307" i="18"/>
  <c r="I312" i="18"/>
  <c r="I317" i="18"/>
  <c r="I323" i="18"/>
  <c r="I328" i="18"/>
  <c r="I333" i="18"/>
  <c r="I339" i="18"/>
  <c r="I344" i="18"/>
  <c r="I349" i="18"/>
  <c r="I355" i="18"/>
  <c r="I360" i="18"/>
  <c r="I365" i="18"/>
  <c r="I20" i="18"/>
  <c r="I25" i="18"/>
  <c r="I31" i="18"/>
  <c r="I36" i="18"/>
  <c r="I41" i="18"/>
  <c r="I47" i="18"/>
  <c r="I52" i="18"/>
  <c r="I57" i="18"/>
  <c r="I63" i="18"/>
  <c r="I68" i="18"/>
  <c r="I73" i="18"/>
  <c r="I79" i="18"/>
  <c r="I84" i="18"/>
  <c r="I89" i="18"/>
  <c r="I95" i="18"/>
  <c r="I100" i="18"/>
  <c r="I105" i="18"/>
  <c r="I111" i="18"/>
  <c r="I116" i="18"/>
  <c r="I121" i="18"/>
  <c r="I127" i="18"/>
  <c r="I132" i="18"/>
  <c r="I137" i="18"/>
  <c r="I143" i="18"/>
  <c r="I148" i="18"/>
  <c r="I153" i="18"/>
  <c r="I159" i="18"/>
  <c r="I164" i="18"/>
  <c r="I169" i="18"/>
  <c r="I175" i="18"/>
  <c r="I180" i="18"/>
  <c r="I185" i="18"/>
  <c r="I191" i="18"/>
  <c r="I196" i="18"/>
  <c r="I201" i="18"/>
  <c r="I207" i="18"/>
  <c r="I212" i="18"/>
  <c r="I217" i="18"/>
  <c r="I223" i="18"/>
  <c r="I228" i="18"/>
  <c r="I233" i="18"/>
  <c r="I239" i="18"/>
  <c r="I244" i="18"/>
  <c r="I249" i="18"/>
  <c r="I255" i="18"/>
  <c r="I260" i="18"/>
  <c r="I265" i="18"/>
  <c r="I271" i="18"/>
  <c r="I276" i="18"/>
  <c r="I281" i="18"/>
  <c r="I287" i="18"/>
  <c r="I292" i="18"/>
  <c r="I297" i="18"/>
  <c r="I303" i="18"/>
  <c r="I308" i="18"/>
  <c r="I313" i="18"/>
  <c r="I319" i="18"/>
  <c r="I324" i="18"/>
  <c r="I329" i="18"/>
  <c r="I335" i="18"/>
  <c r="I340" i="18"/>
  <c r="I345" i="18"/>
  <c r="I351" i="18"/>
  <c r="I356" i="18"/>
  <c r="I361" i="18"/>
  <c r="I16" i="18"/>
  <c r="I37" i="18"/>
  <c r="I59" i="18"/>
  <c r="I80" i="18"/>
  <c r="I101" i="18"/>
  <c r="I123" i="18"/>
  <c r="I144" i="18"/>
  <c r="I165" i="18"/>
  <c r="I187" i="18"/>
  <c r="I208" i="18"/>
  <c r="I229" i="18"/>
  <c r="I251" i="18"/>
  <c r="I272" i="18"/>
  <c r="I293" i="18"/>
  <c r="I315" i="18"/>
  <c r="I336" i="18"/>
  <c r="I357" i="18"/>
  <c r="I117" i="18"/>
  <c r="I224" i="18"/>
  <c r="I288" i="18"/>
  <c r="I352" i="18"/>
  <c r="I21" i="18"/>
  <c r="I43" i="18"/>
  <c r="I64" i="18"/>
  <c r="I85" i="18"/>
  <c r="I107" i="18"/>
  <c r="I128" i="18"/>
  <c r="I149" i="18"/>
  <c r="I171" i="18"/>
  <c r="I192" i="18"/>
  <c r="I213" i="18"/>
  <c r="I235" i="18"/>
  <c r="I256" i="18"/>
  <c r="I277" i="18"/>
  <c r="I299" i="18"/>
  <c r="I320" i="18"/>
  <c r="I341" i="18"/>
  <c r="I363" i="18"/>
  <c r="I32" i="18"/>
  <c r="I139" i="18"/>
  <c r="I203" i="18"/>
  <c r="I267" i="18"/>
  <c r="I331" i="18"/>
  <c r="I27" i="18"/>
  <c r="I48" i="18"/>
  <c r="I69" i="18"/>
  <c r="I91" i="18"/>
  <c r="I112" i="18"/>
  <c r="I133" i="18"/>
  <c r="I155" i="18"/>
  <c r="I176" i="18"/>
  <c r="I197" i="18"/>
  <c r="I219" i="18"/>
  <c r="I240" i="18"/>
  <c r="I261" i="18"/>
  <c r="I283" i="18"/>
  <c r="I304" i="18"/>
  <c r="I325" i="18"/>
  <c r="I347" i="18"/>
  <c r="I53" i="18"/>
  <c r="I75" i="18"/>
  <c r="I96" i="18"/>
  <c r="I160" i="18"/>
  <c r="I181" i="18"/>
  <c r="I245" i="18"/>
  <c r="I309" i="18"/>
  <c r="G19" i="18"/>
  <c r="G23" i="18"/>
  <c r="G27" i="18"/>
  <c r="G31" i="18"/>
  <c r="G35" i="18"/>
  <c r="G39" i="18"/>
  <c r="G43" i="18"/>
  <c r="G47" i="18"/>
  <c r="G51" i="18"/>
  <c r="G55" i="18"/>
  <c r="G59" i="18"/>
  <c r="G63" i="18"/>
  <c r="G67" i="18"/>
  <c r="G71" i="18"/>
  <c r="G75" i="18"/>
  <c r="G79" i="18"/>
  <c r="G83" i="18"/>
  <c r="G87" i="18"/>
  <c r="G91" i="18"/>
  <c r="G95" i="18"/>
  <c r="G99" i="18"/>
  <c r="G103" i="18"/>
  <c r="G107" i="18"/>
  <c r="G111" i="18"/>
  <c r="G115" i="18"/>
  <c r="G119" i="18"/>
  <c r="G123" i="18"/>
  <c r="G127" i="18"/>
  <c r="G131" i="18"/>
  <c r="G135" i="18"/>
  <c r="G139" i="18"/>
  <c r="G143" i="18"/>
  <c r="G147" i="18"/>
  <c r="G151" i="18"/>
  <c r="G155" i="18"/>
  <c r="G159" i="18"/>
  <c r="G163" i="18"/>
  <c r="G167" i="18"/>
  <c r="G171" i="18"/>
  <c r="G175" i="18"/>
  <c r="G179" i="18"/>
  <c r="G183" i="18"/>
  <c r="G187" i="18"/>
  <c r="G191" i="18"/>
  <c r="G195" i="18"/>
  <c r="G199" i="18"/>
  <c r="G203" i="18"/>
  <c r="G207" i="18"/>
  <c r="G211" i="18"/>
  <c r="G215" i="18"/>
  <c r="G219" i="18"/>
  <c r="G223" i="18"/>
  <c r="G227" i="18"/>
  <c r="G231" i="18"/>
  <c r="G235" i="18"/>
  <c r="G239" i="18"/>
  <c r="G243" i="18"/>
  <c r="G247" i="18"/>
  <c r="G251" i="18"/>
  <c r="G255" i="18"/>
  <c r="G259" i="18"/>
  <c r="G263" i="18"/>
  <c r="G267" i="18"/>
  <c r="G271" i="18"/>
  <c r="G275" i="18"/>
  <c r="G279" i="18"/>
  <c r="G283" i="18"/>
  <c r="G287" i="18"/>
  <c r="G291" i="18"/>
  <c r="G295" i="18"/>
  <c r="G299" i="18"/>
  <c r="G303" i="18"/>
  <c r="G307" i="18"/>
  <c r="G311" i="18"/>
  <c r="G315" i="18"/>
  <c r="G319" i="18"/>
  <c r="G323" i="18"/>
  <c r="G327" i="18"/>
  <c r="G331" i="18"/>
  <c r="G335" i="18"/>
  <c r="G339" i="18"/>
  <c r="G343" i="18"/>
  <c r="G347" i="18"/>
  <c r="G351" i="18"/>
  <c r="G355" i="18"/>
  <c r="G359" i="18"/>
  <c r="G363" i="18"/>
  <c r="G16" i="18"/>
  <c r="G20" i="18"/>
  <c r="G24" i="18"/>
  <c r="G28" i="18"/>
  <c r="G32" i="18"/>
  <c r="G36" i="18"/>
  <c r="G40" i="18"/>
  <c r="G44" i="18"/>
  <c r="G48" i="18"/>
  <c r="G52" i="18"/>
  <c r="G56" i="18"/>
  <c r="G60" i="18"/>
  <c r="G64" i="18"/>
  <c r="G68" i="18"/>
  <c r="G72" i="18"/>
  <c r="G76" i="18"/>
  <c r="G80" i="18"/>
  <c r="G84" i="18"/>
  <c r="G88" i="18"/>
  <c r="G92" i="18"/>
  <c r="G96" i="18"/>
  <c r="G100" i="18"/>
  <c r="G104" i="18"/>
  <c r="G108" i="18"/>
  <c r="G112" i="18"/>
  <c r="G116" i="18"/>
  <c r="G120" i="18"/>
  <c r="G124" i="18"/>
  <c r="G128" i="18"/>
  <c r="G132" i="18"/>
  <c r="G136" i="18"/>
  <c r="G140" i="18"/>
  <c r="G144" i="18"/>
  <c r="G148" i="18"/>
  <c r="G152" i="18"/>
  <c r="G156" i="18"/>
  <c r="G160" i="18"/>
  <c r="G164" i="18"/>
  <c r="G168" i="18"/>
  <c r="G172" i="18"/>
  <c r="G176" i="18"/>
  <c r="G180" i="18"/>
  <c r="G184" i="18"/>
  <c r="G188" i="18"/>
  <c r="G192" i="18"/>
  <c r="G196" i="18"/>
  <c r="G200" i="18"/>
  <c r="G204" i="18"/>
  <c r="G208" i="18"/>
  <c r="G212" i="18"/>
  <c r="G216" i="18"/>
  <c r="G220" i="18"/>
  <c r="G224" i="18"/>
  <c r="G228" i="18"/>
  <c r="G232" i="18"/>
  <c r="G236" i="18"/>
  <c r="G240" i="18"/>
  <c r="G244" i="18"/>
  <c r="G248" i="18"/>
  <c r="G252" i="18"/>
  <c r="G256" i="18"/>
  <c r="G260" i="18"/>
  <c r="G264" i="18"/>
  <c r="G268" i="18"/>
  <c r="G272" i="18"/>
  <c r="G276" i="18"/>
  <c r="G280" i="18"/>
  <c r="G284" i="18"/>
  <c r="G288" i="18"/>
  <c r="G292" i="18"/>
  <c r="G296" i="18"/>
  <c r="G300" i="18"/>
  <c r="G304" i="18"/>
  <c r="G308" i="18"/>
  <c r="G312" i="18"/>
  <c r="G316" i="18"/>
  <c r="G320" i="18"/>
  <c r="G324" i="18"/>
  <c r="G328" i="18"/>
  <c r="G332" i="18"/>
  <c r="G336" i="18"/>
  <c r="G340" i="18"/>
  <c r="G344" i="18"/>
  <c r="G348" i="18"/>
  <c r="G352" i="18"/>
  <c r="G356" i="18"/>
  <c r="G360" i="18"/>
  <c r="G364" i="18"/>
  <c r="G17" i="18"/>
  <c r="G21" i="18"/>
  <c r="G25" i="18"/>
  <c r="G29" i="18"/>
  <c r="G33" i="18"/>
  <c r="G37" i="18"/>
  <c r="G41" i="18"/>
  <c r="G45" i="18"/>
  <c r="G49" i="18"/>
  <c r="G53" i="18"/>
  <c r="G57" i="18"/>
  <c r="G61" i="18"/>
  <c r="G65" i="18"/>
  <c r="G69" i="18"/>
  <c r="G73" i="18"/>
  <c r="G77" i="18"/>
  <c r="G81" i="18"/>
  <c r="G85" i="18"/>
  <c r="G89" i="18"/>
  <c r="G93" i="18"/>
  <c r="G97" i="18"/>
  <c r="G101" i="18"/>
  <c r="G105" i="18"/>
  <c r="G109" i="18"/>
  <c r="G113" i="18"/>
  <c r="G117" i="18"/>
  <c r="G121" i="18"/>
  <c r="G125" i="18"/>
  <c r="G129" i="18"/>
  <c r="G133" i="18"/>
  <c r="G137" i="18"/>
  <c r="G141" i="18"/>
  <c r="G145" i="18"/>
  <c r="G149" i="18"/>
  <c r="G153" i="18"/>
  <c r="G157" i="18"/>
  <c r="G161" i="18"/>
  <c r="G165" i="18"/>
  <c r="G169" i="18"/>
  <c r="G173" i="18"/>
  <c r="G177" i="18"/>
  <c r="G181" i="18"/>
  <c r="G185" i="18"/>
  <c r="G189" i="18"/>
  <c r="G193" i="18"/>
  <c r="G197" i="18"/>
  <c r="G201" i="18"/>
  <c r="G205" i="18"/>
  <c r="G209" i="18"/>
  <c r="G213" i="18"/>
  <c r="G217" i="18"/>
  <c r="G221" i="18"/>
  <c r="G225" i="18"/>
  <c r="G229" i="18"/>
  <c r="G233" i="18"/>
  <c r="G237" i="18"/>
  <c r="G241" i="18"/>
  <c r="G245" i="18"/>
  <c r="G249" i="18"/>
  <c r="G253" i="18"/>
  <c r="G257" i="18"/>
  <c r="G261" i="18"/>
  <c r="G265" i="18"/>
  <c r="G269" i="18"/>
  <c r="G273" i="18"/>
  <c r="G277" i="18"/>
  <c r="G281" i="18"/>
  <c r="G285" i="18"/>
  <c r="G289" i="18"/>
  <c r="G293" i="18"/>
  <c r="G297" i="18"/>
  <c r="G301" i="18"/>
  <c r="G305" i="18"/>
  <c r="G309" i="18"/>
  <c r="G313" i="18"/>
  <c r="G317" i="18"/>
  <c r="G321" i="18"/>
  <c r="G325" i="18"/>
  <c r="G329" i="18"/>
  <c r="G333" i="18"/>
  <c r="G337" i="18"/>
  <c r="G341" i="18"/>
  <c r="G345" i="18"/>
  <c r="G349" i="18"/>
  <c r="G353" i="18"/>
  <c r="G357" i="18"/>
  <c r="G361" i="18"/>
  <c r="G365" i="18"/>
  <c r="G30" i="18"/>
  <c r="G46" i="18"/>
  <c r="G62" i="18"/>
  <c r="G78" i="18"/>
  <c r="G94" i="18"/>
  <c r="G110" i="18"/>
  <c r="G126" i="18"/>
  <c r="G142" i="18"/>
  <c r="G158" i="18"/>
  <c r="G174" i="18"/>
  <c r="G190" i="18"/>
  <c r="G206" i="18"/>
  <c r="G222" i="18"/>
  <c r="G238" i="18"/>
  <c r="G254" i="18"/>
  <c r="G270" i="18"/>
  <c r="G286" i="18"/>
  <c r="G302" i="18"/>
  <c r="G318" i="18"/>
  <c r="G334" i="18"/>
  <c r="G350" i="18"/>
  <c r="G42" i="18"/>
  <c r="G58" i="18"/>
  <c r="G106" i="18"/>
  <c r="G122" i="18"/>
  <c r="G170" i="18"/>
  <c r="G202" i="18"/>
  <c r="G234" i="18"/>
  <c r="G282" i="18"/>
  <c r="G330" i="18"/>
  <c r="G362" i="18"/>
  <c r="G18" i="18"/>
  <c r="G34" i="18"/>
  <c r="G50" i="18"/>
  <c r="G66" i="18"/>
  <c r="G82" i="18"/>
  <c r="G98" i="18"/>
  <c r="G114" i="18"/>
  <c r="G130" i="18"/>
  <c r="G146" i="18"/>
  <c r="G162" i="18"/>
  <c r="G178" i="18"/>
  <c r="G194" i="18"/>
  <c r="G210" i="18"/>
  <c r="G226" i="18"/>
  <c r="G242" i="18"/>
  <c r="G258" i="18"/>
  <c r="G274" i="18"/>
  <c r="G290" i="18"/>
  <c r="G306" i="18"/>
  <c r="G322" i="18"/>
  <c r="G338" i="18"/>
  <c r="G354" i="18"/>
  <c r="G74" i="18"/>
  <c r="G138" i="18"/>
  <c r="G186" i="18"/>
  <c r="G250" i="18"/>
  <c r="G298" i="18"/>
  <c r="G346" i="18"/>
  <c r="G22" i="18"/>
  <c r="G38" i="18"/>
  <c r="G54" i="18"/>
  <c r="G70" i="18"/>
  <c r="G86" i="18"/>
  <c r="G102" i="18"/>
  <c r="G118" i="18"/>
  <c r="G134" i="18"/>
  <c r="G150" i="18"/>
  <c r="G166" i="18"/>
  <c r="G182" i="18"/>
  <c r="G198" i="18"/>
  <c r="G214" i="18"/>
  <c r="G230" i="18"/>
  <c r="G246" i="18"/>
  <c r="G262" i="18"/>
  <c r="G278" i="18"/>
  <c r="G294" i="18"/>
  <c r="G310" i="18"/>
  <c r="G326" i="18"/>
  <c r="G342" i="18"/>
  <c r="G358" i="18"/>
  <c r="G26" i="18"/>
  <c r="G90" i="18"/>
  <c r="G154" i="18"/>
  <c r="G218" i="18"/>
  <c r="G266" i="18"/>
  <c r="G314" i="18"/>
  <c r="W17" i="18"/>
  <c r="W21" i="18"/>
  <c r="W25" i="18"/>
  <c r="W29" i="18"/>
  <c r="W33" i="18"/>
  <c r="W37" i="18"/>
  <c r="W41" i="18"/>
  <c r="W45" i="18"/>
  <c r="W49" i="18"/>
  <c r="W53" i="18"/>
  <c r="W57" i="18"/>
  <c r="W61" i="18"/>
  <c r="W65" i="18"/>
  <c r="W69" i="18"/>
  <c r="W73" i="18"/>
  <c r="W77" i="18"/>
  <c r="W81" i="18"/>
  <c r="W85" i="18"/>
  <c r="W89" i="18"/>
  <c r="W93" i="18"/>
  <c r="W97" i="18"/>
  <c r="W18" i="18"/>
  <c r="W22" i="18"/>
  <c r="W26" i="18"/>
  <c r="W30" i="18"/>
  <c r="W34" i="18"/>
  <c r="W38" i="18"/>
  <c r="W42" i="18"/>
  <c r="W46" i="18"/>
  <c r="W50" i="18"/>
  <c r="W54" i="18"/>
  <c r="W58" i="18"/>
  <c r="W62" i="18"/>
  <c r="W66" i="18"/>
  <c r="W70" i="18"/>
  <c r="W74" i="18"/>
  <c r="W78" i="18"/>
  <c r="W82" i="18"/>
  <c r="W86" i="18"/>
  <c r="W90" i="18"/>
  <c r="W94" i="18"/>
  <c r="W98" i="18"/>
  <c r="W102" i="18"/>
  <c r="W106" i="18"/>
  <c r="W110" i="18"/>
  <c r="W114" i="18"/>
  <c r="W118" i="18"/>
  <c r="W122" i="18"/>
  <c r="W126" i="18"/>
  <c r="W130" i="18"/>
  <c r="W134" i="18"/>
  <c r="W138" i="18"/>
  <c r="W142" i="18"/>
  <c r="W146" i="18"/>
  <c r="W150" i="18"/>
  <c r="W154" i="18"/>
  <c r="W158" i="18"/>
  <c r="W162" i="18"/>
  <c r="W166" i="18"/>
  <c r="W170" i="18"/>
  <c r="W174" i="18"/>
  <c r="W178" i="18"/>
  <c r="W182" i="18"/>
  <c r="W186" i="18"/>
  <c r="W190" i="18"/>
  <c r="W194" i="18"/>
  <c r="W198" i="18"/>
  <c r="W202" i="18"/>
  <c r="W206" i="18"/>
  <c r="W210" i="18"/>
  <c r="W214" i="18"/>
  <c r="W218" i="18"/>
  <c r="W222" i="18"/>
  <c r="W226" i="18"/>
  <c r="W230" i="18"/>
  <c r="W234" i="18"/>
  <c r="W238" i="18"/>
  <c r="W242" i="18"/>
  <c r="W246" i="18"/>
  <c r="W250" i="18"/>
  <c r="W254" i="18"/>
  <c r="W258" i="18"/>
  <c r="W19" i="18"/>
  <c r="W23" i="18"/>
  <c r="W27" i="18"/>
  <c r="W31" i="18"/>
  <c r="W35" i="18"/>
  <c r="W39" i="18"/>
  <c r="W43" i="18"/>
  <c r="W47" i="18"/>
  <c r="W51" i="18"/>
  <c r="W55" i="18"/>
  <c r="W59" i="18"/>
  <c r="W63" i="18"/>
  <c r="W67" i="18"/>
  <c r="W71" i="18"/>
  <c r="W75" i="18"/>
  <c r="W79" i="18"/>
  <c r="W83" i="18"/>
  <c r="W87" i="18"/>
  <c r="W91" i="18"/>
  <c r="W95" i="18"/>
  <c r="W99" i="18"/>
  <c r="W103" i="18"/>
  <c r="W107" i="18"/>
  <c r="W111" i="18"/>
  <c r="W115" i="18"/>
  <c r="W20" i="18"/>
  <c r="W36" i="18"/>
  <c r="W52" i="18"/>
  <c r="W68" i="18"/>
  <c r="W84" i="18"/>
  <c r="W100" i="18"/>
  <c r="W108" i="18"/>
  <c r="W116" i="18"/>
  <c r="W121" i="18"/>
  <c r="W127" i="18"/>
  <c r="W132" i="18"/>
  <c r="W137" i="18"/>
  <c r="W143" i="18"/>
  <c r="W148" i="18"/>
  <c r="W153" i="18"/>
  <c r="W159" i="18"/>
  <c r="W164" i="18"/>
  <c r="W169" i="18"/>
  <c r="W175" i="18"/>
  <c r="W180" i="18"/>
  <c r="W185" i="18"/>
  <c r="W191" i="18"/>
  <c r="W196" i="18"/>
  <c r="W201" i="18"/>
  <c r="W207" i="18"/>
  <c r="W212" i="18"/>
  <c r="W217" i="18"/>
  <c r="W223" i="18"/>
  <c r="W228" i="18"/>
  <c r="W233" i="18"/>
  <c r="W239" i="18"/>
  <c r="W244" i="18"/>
  <c r="W249" i="18"/>
  <c r="W255" i="18"/>
  <c r="W260" i="18"/>
  <c r="W264" i="18"/>
  <c r="W268" i="18"/>
  <c r="W272" i="18"/>
  <c r="W276" i="18"/>
  <c r="W280" i="18"/>
  <c r="W284" i="18"/>
  <c r="W288" i="18"/>
  <c r="W292" i="18"/>
  <c r="W296" i="18"/>
  <c r="W300" i="18"/>
  <c r="W304" i="18"/>
  <c r="W308" i="18"/>
  <c r="W312" i="18"/>
  <c r="W316" i="18"/>
  <c r="W320" i="18"/>
  <c r="W324" i="18"/>
  <c r="W328" i="18"/>
  <c r="W332" i="18"/>
  <c r="W336" i="18"/>
  <c r="W340" i="18"/>
  <c r="W344" i="18"/>
  <c r="W348" i="18"/>
  <c r="W352" i="18"/>
  <c r="W356" i="18"/>
  <c r="W360" i="18"/>
  <c r="W364" i="18"/>
  <c r="W24" i="18"/>
  <c r="W40" i="18"/>
  <c r="W56" i="18"/>
  <c r="W72" i="18"/>
  <c r="W88" i="18"/>
  <c r="W101" i="18"/>
  <c r="W109" i="18"/>
  <c r="W117" i="18"/>
  <c r="W123" i="18"/>
  <c r="W128" i="18"/>
  <c r="W133" i="18"/>
  <c r="W139" i="18"/>
  <c r="W144" i="18"/>
  <c r="W149" i="18"/>
  <c r="W155" i="18"/>
  <c r="W160" i="18"/>
  <c r="W165" i="18"/>
  <c r="W171" i="18"/>
  <c r="W176" i="18"/>
  <c r="W181" i="18"/>
  <c r="W187" i="18"/>
  <c r="W192" i="18"/>
  <c r="W197" i="18"/>
  <c r="W203" i="18"/>
  <c r="W208" i="18"/>
  <c r="W213" i="18"/>
  <c r="W219" i="18"/>
  <c r="W224" i="18"/>
  <c r="W229" i="18"/>
  <c r="W235" i="18"/>
  <c r="W240" i="18"/>
  <c r="W245" i="18"/>
  <c r="W251" i="18"/>
  <c r="W256" i="18"/>
  <c r="W261" i="18"/>
  <c r="W265" i="18"/>
  <c r="W269" i="18"/>
  <c r="W273" i="18"/>
  <c r="W277" i="18"/>
  <c r="W281" i="18"/>
  <c r="W285" i="18"/>
  <c r="W289" i="18"/>
  <c r="W293" i="18"/>
  <c r="W297" i="18"/>
  <c r="W301" i="18"/>
  <c r="W305" i="18"/>
  <c r="W309" i="18"/>
  <c r="W313" i="18"/>
  <c r="W317" i="18"/>
  <c r="W321" i="18"/>
  <c r="W325" i="18"/>
  <c r="W329" i="18"/>
  <c r="W333" i="18"/>
  <c r="W337" i="18"/>
  <c r="W341" i="18"/>
  <c r="W345" i="18"/>
  <c r="W349" i="18"/>
  <c r="W353" i="18"/>
  <c r="W357" i="18"/>
  <c r="W361" i="18"/>
  <c r="W365" i="18"/>
  <c r="W28" i="18"/>
  <c r="W44" i="18"/>
  <c r="W60" i="18"/>
  <c r="W76" i="18"/>
  <c r="W92" i="18"/>
  <c r="W104" i="18"/>
  <c r="W112" i="18"/>
  <c r="W119" i="18"/>
  <c r="W124" i="18"/>
  <c r="W129" i="18"/>
  <c r="W135" i="18"/>
  <c r="W140" i="18"/>
  <c r="W145" i="18"/>
  <c r="W151" i="18"/>
  <c r="W156" i="18"/>
  <c r="W161" i="18"/>
  <c r="W167" i="18"/>
  <c r="W172" i="18"/>
  <c r="W177" i="18"/>
  <c r="W183" i="18"/>
  <c r="W188" i="18"/>
  <c r="W193" i="18"/>
  <c r="W199" i="18"/>
  <c r="W204" i="18"/>
  <c r="W209" i="18"/>
  <c r="W215" i="18"/>
  <c r="W220" i="18"/>
  <c r="W225" i="18"/>
  <c r="W231" i="18"/>
  <c r="W236" i="18"/>
  <c r="W241" i="18"/>
  <c r="W247" i="18"/>
  <c r="W252" i="18"/>
  <c r="W257" i="18"/>
  <c r="W262" i="18"/>
  <c r="W266" i="18"/>
  <c r="W270" i="18"/>
  <c r="W274" i="18"/>
  <c r="W278" i="18"/>
  <c r="W282" i="18"/>
  <c r="W286" i="18"/>
  <c r="W290" i="18"/>
  <c r="W294" i="18"/>
  <c r="W298" i="18"/>
  <c r="W302" i="18"/>
  <c r="W306" i="18"/>
  <c r="W310" i="18"/>
  <c r="W314" i="18"/>
  <c r="W318" i="18"/>
  <c r="W322" i="18"/>
  <c r="W326" i="18"/>
  <c r="W330" i="18"/>
  <c r="W334" i="18"/>
  <c r="W338" i="18"/>
  <c r="W342" i="18"/>
  <c r="W346" i="18"/>
  <c r="W350" i="18"/>
  <c r="W354" i="18"/>
  <c r="W358" i="18"/>
  <c r="W362" i="18"/>
  <c r="W15" i="18"/>
  <c r="W64" i="18"/>
  <c r="W113" i="18"/>
  <c r="W136" i="18"/>
  <c r="W157" i="18"/>
  <c r="W179" i="18"/>
  <c r="W200" i="18"/>
  <c r="W221" i="18"/>
  <c r="W243" i="18"/>
  <c r="W263" i="18"/>
  <c r="W279" i="18"/>
  <c r="W295" i="18"/>
  <c r="W311" i="18"/>
  <c r="W327" i="18"/>
  <c r="W343" i="18"/>
  <c r="W359" i="18"/>
  <c r="W16" i="18"/>
  <c r="W80" i="18"/>
  <c r="W120" i="18"/>
  <c r="W141" i="18"/>
  <c r="W163" i="18"/>
  <c r="W184" i="18"/>
  <c r="W205" i="18"/>
  <c r="W227" i="18"/>
  <c r="W248" i="18"/>
  <c r="W267" i="18"/>
  <c r="W283" i="18"/>
  <c r="W299" i="18"/>
  <c r="W315" i="18"/>
  <c r="W331" i="18"/>
  <c r="W347" i="18"/>
  <c r="W363" i="18"/>
  <c r="W32" i="18"/>
  <c r="W96" i="18"/>
  <c r="W125" i="18"/>
  <c r="W147" i="18"/>
  <c r="W168" i="18"/>
  <c r="W189" i="18"/>
  <c r="W211" i="18"/>
  <c r="W232" i="18"/>
  <c r="W253" i="18"/>
  <c r="W271" i="18"/>
  <c r="W287" i="18"/>
  <c r="W303" i="18"/>
  <c r="W319" i="18"/>
  <c r="W335" i="18"/>
  <c r="W351" i="18"/>
  <c r="W152" i="18"/>
  <c r="W237" i="18"/>
  <c r="W307" i="18"/>
  <c r="W48" i="18"/>
  <c r="W173" i="18"/>
  <c r="W259" i="18"/>
  <c r="W323" i="18"/>
  <c r="W105" i="18"/>
  <c r="W195" i="18"/>
  <c r="W275" i="18"/>
  <c r="W339" i="18"/>
  <c r="W131" i="18"/>
  <c r="W216" i="18"/>
  <c r="W291" i="18"/>
  <c r="W355" i="18"/>
  <c r="P18" i="18"/>
  <c r="P22" i="18"/>
  <c r="P26" i="18"/>
  <c r="P30" i="18"/>
  <c r="P34" i="18"/>
  <c r="P38" i="18"/>
  <c r="P42" i="18"/>
  <c r="P46" i="18"/>
  <c r="P50" i="18"/>
  <c r="P54" i="18"/>
  <c r="P58" i="18"/>
  <c r="P62" i="18"/>
  <c r="P66" i="18"/>
  <c r="P70" i="18"/>
  <c r="P74" i="18"/>
  <c r="P78" i="18"/>
  <c r="P82" i="18"/>
  <c r="P86" i="18"/>
  <c r="P90" i="18"/>
  <c r="P94" i="18"/>
  <c r="P98" i="18"/>
  <c r="P102" i="18"/>
  <c r="P106" i="18"/>
  <c r="P110" i="18"/>
  <c r="P114" i="18"/>
  <c r="P118" i="18"/>
  <c r="P122" i="18"/>
  <c r="P126" i="18"/>
  <c r="P130" i="18"/>
  <c r="P134" i="18"/>
  <c r="P138" i="18"/>
  <c r="P142" i="18"/>
  <c r="P146" i="18"/>
  <c r="P150" i="18"/>
  <c r="P154" i="18"/>
  <c r="P158" i="18"/>
  <c r="P162" i="18"/>
  <c r="P166" i="18"/>
  <c r="P170" i="18"/>
  <c r="P174" i="18"/>
  <c r="P178" i="18"/>
  <c r="P182" i="18"/>
  <c r="P186" i="18"/>
  <c r="P190" i="18"/>
  <c r="P194" i="18"/>
  <c r="P198" i="18"/>
  <c r="P202" i="18"/>
  <c r="P206" i="18"/>
  <c r="P210" i="18"/>
  <c r="P214" i="18"/>
  <c r="P218" i="18"/>
  <c r="P222" i="18"/>
  <c r="P226" i="18"/>
  <c r="P230" i="18"/>
  <c r="P234" i="18"/>
  <c r="P238" i="18"/>
  <c r="P242" i="18"/>
  <c r="P246" i="18"/>
  <c r="P19" i="18"/>
  <c r="P23" i="18"/>
  <c r="P27" i="18"/>
  <c r="P31" i="18"/>
  <c r="P35" i="18"/>
  <c r="P39" i="18"/>
  <c r="P43" i="18"/>
  <c r="P47" i="18"/>
  <c r="P51" i="18"/>
  <c r="P55" i="18"/>
  <c r="P59" i="18"/>
  <c r="P63" i="18"/>
  <c r="P67" i="18"/>
  <c r="P71" i="18"/>
  <c r="P75" i="18"/>
  <c r="P79" i="18"/>
  <c r="P83" i="18"/>
  <c r="P87" i="18"/>
  <c r="P91" i="18"/>
  <c r="P95" i="18"/>
  <c r="P99" i="18"/>
  <c r="P103" i="18"/>
  <c r="P107" i="18"/>
  <c r="P111" i="18"/>
  <c r="P115" i="18"/>
  <c r="P119" i="18"/>
  <c r="P123" i="18"/>
  <c r="P127" i="18"/>
  <c r="P131" i="18"/>
  <c r="P135" i="18"/>
  <c r="P139" i="18"/>
  <c r="P143" i="18"/>
  <c r="P147" i="18"/>
  <c r="P151" i="18"/>
  <c r="P155" i="18"/>
  <c r="P159" i="18"/>
  <c r="P163" i="18"/>
  <c r="P167" i="18"/>
  <c r="P171" i="18"/>
  <c r="P175" i="18"/>
  <c r="P179" i="18"/>
  <c r="P183" i="18"/>
  <c r="P187" i="18"/>
  <c r="P191" i="18"/>
  <c r="P195" i="18"/>
  <c r="P199" i="18"/>
  <c r="P203" i="18"/>
  <c r="P207" i="18"/>
  <c r="P211" i="18"/>
  <c r="P215" i="18"/>
  <c r="P219" i="18"/>
  <c r="P223" i="18"/>
  <c r="P227" i="18"/>
  <c r="P231" i="18"/>
  <c r="P235" i="18"/>
  <c r="P239" i="18"/>
  <c r="P243" i="18"/>
  <c r="P247" i="18"/>
  <c r="P251" i="18"/>
  <c r="P255" i="18"/>
  <c r="P259" i="18"/>
  <c r="P263" i="18"/>
  <c r="P267" i="18"/>
  <c r="P271" i="18"/>
  <c r="P275" i="18"/>
  <c r="P279" i="18"/>
  <c r="P283" i="18"/>
  <c r="P287" i="18"/>
  <c r="P291" i="18"/>
  <c r="P295" i="18"/>
  <c r="P299" i="18"/>
  <c r="P303" i="18"/>
  <c r="P307" i="18"/>
  <c r="P311" i="18"/>
  <c r="P315" i="18"/>
  <c r="P319" i="18"/>
  <c r="P323" i="18"/>
  <c r="P327" i="18"/>
  <c r="P331" i="18"/>
  <c r="P335" i="18"/>
  <c r="P339" i="18"/>
  <c r="P343" i="18"/>
  <c r="P347" i="18"/>
  <c r="P351" i="18"/>
  <c r="P355" i="18"/>
  <c r="P359" i="18"/>
  <c r="P363" i="18"/>
  <c r="P16" i="18"/>
  <c r="P20" i="18"/>
  <c r="P24" i="18"/>
  <c r="P28" i="18"/>
  <c r="P32" i="18"/>
  <c r="P36" i="18"/>
  <c r="P40" i="18"/>
  <c r="P44" i="18"/>
  <c r="P48" i="18"/>
  <c r="P52" i="18"/>
  <c r="P56" i="18"/>
  <c r="P60" i="18"/>
  <c r="P64" i="18"/>
  <c r="P68" i="18"/>
  <c r="P72" i="18"/>
  <c r="P76" i="18"/>
  <c r="P80" i="18"/>
  <c r="P84" i="18"/>
  <c r="P88" i="18"/>
  <c r="P92" i="18"/>
  <c r="P96" i="18"/>
  <c r="P100" i="18"/>
  <c r="P104" i="18"/>
  <c r="P108" i="18"/>
  <c r="P112" i="18"/>
  <c r="P116" i="18"/>
  <c r="P120" i="18"/>
  <c r="P124" i="18"/>
  <c r="P128" i="18"/>
  <c r="P132" i="18"/>
  <c r="P136" i="18"/>
  <c r="P140" i="18"/>
  <c r="P144" i="18"/>
  <c r="P148" i="18"/>
  <c r="P152" i="18"/>
  <c r="P156" i="18"/>
  <c r="P160" i="18"/>
  <c r="P164" i="18"/>
  <c r="P168" i="18"/>
  <c r="P172" i="18"/>
  <c r="P176" i="18"/>
  <c r="P180" i="18"/>
  <c r="P184" i="18"/>
  <c r="P188" i="18"/>
  <c r="P192" i="18"/>
  <c r="P196" i="18"/>
  <c r="P200" i="18"/>
  <c r="P204" i="18"/>
  <c r="P208" i="18"/>
  <c r="P212" i="18"/>
  <c r="P216" i="18"/>
  <c r="P220" i="18"/>
  <c r="P224" i="18"/>
  <c r="P228" i="18"/>
  <c r="P232" i="18"/>
  <c r="P236" i="18"/>
  <c r="P240" i="18"/>
  <c r="P244" i="18"/>
  <c r="P248" i="18"/>
  <c r="P252" i="18"/>
  <c r="P256" i="18"/>
  <c r="P260" i="18"/>
  <c r="P264" i="18"/>
  <c r="P268" i="18"/>
  <c r="P272" i="18"/>
  <c r="P276" i="18"/>
  <c r="P280" i="18"/>
  <c r="P284" i="18"/>
  <c r="P288" i="18"/>
  <c r="P292" i="18"/>
  <c r="P296" i="18"/>
  <c r="P300" i="18"/>
  <c r="P304" i="18"/>
  <c r="P308" i="18"/>
  <c r="P312" i="18"/>
  <c r="P316" i="18"/>
  <c r="P320" i="18"/>
  <c r="P324" i="18"/>
  <c r="P328" i="18"/>
  <c r="P332" i="18"/>
  <c r="P336" i="18"/>
  <c r="P340" i="18"/>
  <c r="P344" i="18"/>
  <c r="P348" i="18"/>
  <c r="P352" i="18"/>
  <c r="P356" i="18"/>
  <c r="P360" i="18"/>
  <c r="P364" i="18"/>
  <c r="P29" i="18"/>
  <c r="P45" i="18"/>
  <c r="P61" i="18"/>
  <c r="P77" i="18"/>
  <c r="P93" i="18"/>
  <c r="P109" i="18"/>
  <c r="P125" i="18"/>
  <c r="P141" i="18"/>
  <c r="P157" i="18"/>
  <c r="P173" i="18"/>
  <c r="P189" i="18"/>
  <c r="P205" i="18"/>
  <c r="P221" i="18"/>
  <c r="P237" i="18"/>
  <c r="P250" i="18"/>
  <c r="P258" i="18"/>
  <c r="P266" i="18"/>
  <c r="P274" i="18"/>
  <c r="P282" i="18"/>
  <c r="P290" i="18"/>
  <c r="P298" i="18"/>
  <c r="P306" i="18"/>
  <c r="P314" i="18"/>
  <c r="P322" i="18"/>
  <c r="P330" i="18"/>
  <c r="P338" i="18"/>
  <c r="P346" i="18"/>
  <c r="P354" i="18"/>
  <c r="P362" i="18"/>
  <c r="P17" i="18"/>
  <c r="P33" i="18"/>
  <c r="P49" i="18"/>
  <c r="P65" i="18"/>
  <c r="P81" i="18"/>
  <c r="P97" i="18"/>
  <c r="P113" i="18"/>
  <c r="P129" i="18"/>
  <c r="P145" i="18"/>
  <c r="P161" i="18"/>
  <c r="P177" i="18"/>
  <c r="P193" i="18"/>
  <c r="P209" i="18"/>
  <c r="P225" i="18"/>
  <c r="P241" i="18"/>
  <c r="P253" i="18"/>
  <c r="P261" i="18"/>
  <c r="P269" i="18"/>
  <c r="P277" i="18"/>
  <c r="P285" i="18"/>
  <c r="P293" i="18"/>
  <c r="P301" i="18"/>
  <c r="P309" i="18"/>
  <c r="P317" i="18"/>
  <c r="P325" i="18"/>
  <c r="P333" i="18"/>
  <c r="P341" i="18"/>
  <c r="P349" i="18"/>
  <c r="P357" i="18"/>
  <c r="P365" i="18"/>
  <c r="P21" i="18"/>
  <c r="P37" i="18"/>
  <c r="P53" i="18"/>
  <c r="P69" i="18"/>
  <c r="P85" i="18"/>
  <c r="P101" i="18"/>
  <c r="P117" i="18"/>
  <c r="P133" i="18"/>
  <c r="P149" i="18"/>
  <c r="P165" i="18"/>
  <c r="P181" i="18"/>
  <c r="P197" i="18"/>
  <c r="P213" i="18"/>
  <c r="P229" i="18"/>
  <c r="P245" i="18"/>
  <c r="P254" i="18"/>
  <c r="P262" i="18"/>
  <c r="P270" i="18"/>
  <c r="P278" i="18"/>
  <c r="P286" i="18"/>
  <c r="P294" i="18"/>
  <c r="P302" i="18"/>
  <c r="P310" i="18"/>
  <c r="P318" i="18"/>
  <c r="P326" i="18"/>
  <c r="P334" i="18"/>
  <c r="P342" i="18"/>
  <c r="P350" i="18"/>
  <c r="P358" i="18"/>
  <c r="P57" i="18"/>
  <c r="P121" i="18"/>
  <c r="P185" i="18"/>
  <c r="P249" i="18"/>
  <c r="P281" i="18"/>
  <c r="P313" i="18"/>
  <c r="P345" i="18"/>
  <c r="P73" i="18"/>
  <c r="P137" i="18"/>
  <c r="P201" i="18"/>
  <c r="P257" i="18"/>
  <c r="P289" i="18"/>
  <c r="P321" i="18"/>
  <c r="P353" i="18"/>
  <c r="P41" i="18"/>
  <c r="P105" i="18"/>
  <c r="P169" i="18"/>
  <c r="P233" i="18"/>
  <c r="P273" i="18"/>
  <c r="P305" i="18"/>
  <c r="P337" i="18"/>
  <c r="P25" i="18"/>
  <c r="P89" i="18"/>
  <c r="P153" i="18"/>
  <c r="P217" i="18"/>
  <c r="P265" i="18"/>
  <c r="P297" i="18"/>
  <c r="P329" i="18"/>
  <c r="P361" i="18"/>
  <c r="E19" i="18"/>
  <c r="E23" i="18"/>
  <c r="E27" i="18"/>
  <c r="E31" i="18"/>
  <c r="E35" i="18"/>
  <c r="E39" i="18"/>
  <c r="E43" i="18"/>
  <c r="E47" i="18"/>
  <c r="E51" i="18"/>
  <c r="E55" i="18"/>
  <c r="E59" i="18"/>
  <c r="E63" i="18"/>
  <c r="E67" i="18"/>
  <c r="E71" i="18"/>
  <c r="E75" i="18"/>
  <c r="E79" i="18"/>
  <c r="E83" i="18"/>
  <c r="E87" i="18"/>
  <c r="E91" i="18"/>
  <c r="E95" i="18"/>
  <c r="E99" i="18"/>
  <c r="E103" i="18"/>
  <c r="E107" i="18"/>
  <c r="E111" i="18"/>
  <c r="E115" i="18"/>
  <c r="E119" i="18"/>
  <c r="E123" i="18"/>
  <c r="E127" i="18"/>
  <c r="E131" i="18"/>
  <c r="E135" i="18"/>
  <c r="E139" i="18"/>
  <c r="E143" i="18"/>
  <c r="E147" i="18"/>
  <c r="E151" i="18"/>
  <c r="E155" i="18"/>
  <c r="E159" i="18"/>
  <c r="E163" i="18"/>
  <c r="E167" i="18"/>
  <c r="E171" i="18"/>
  <c r="E175" i="18"/>
  <c r="E179" i="18"/>
  <c r="E183" i="18"/>
  <c r="E187" i="18"/>
  <c r="E191" i="18"/>
  <c r="E195" i="18"/>
  <c r="E199" i="18"/>
  <c r="E203" i="18"/>
  <c r="E207" i="18"/>
  <c r="E211" i="18"/>
  <c r="E215" i="18"/>
  <c r="E219" i="18"/>
  <c r="E223" i="18"/>
  <c r="E227" i="18"/>
  <c r="E231" i="18"/>
  <c r="E235" i="18"/>
  <c r="E239" i="18"/>
  <c r="E243" i="18"/>
  <c r="E247" i="18"/>
  <c r="E251" i="18"/>
  <c r="E255" i="18"/>
  <c r="E259" i="18"/>
  <c r="E263" i="18"/>
  <c r="E267" i="18"/>
  <c r="E271" i="18"/>
  <c r="E275" i="18"/>
  <c r="E279" i="18"/>
  <c r="E283" i="18"/>
  <c r="E287" i="18"/>
  <c r="E291" i="18"/>
  <c r="E295" i="18"/>
  <c r="E299" i="18"/>
  <c r="E303" i="18"/>
  <c r="E307" i="18"/>
  <c r="E311" i="18"/>
  <c r="E315" i="18"/>
  <c r="E319" i="18"/>
  <c r="E323" i="18"/>
  <c r="E327" i="18"/>
  <c r="E331" i="18"/>
  <c r="E335" i="18"/>
  <c r="E339" i="18"/>
  <c r="E343" i="18"/>
  <c r="E347" i="18"/>
  <c r="E351" i="18"/>
  <c r="E355" i="18"/>
  <c r="E359" i="18"/>
  <c r="E363" i="18"/>
  <c r="E16" i="18"/>
  <c r="E20" i="18"/>
  <c r="E24" i="18"/>
  <c r="E28" i="18"/>
  <c r="E32" i="18"/>
  <c r="E36" i="18"/>
  <c r="E40" i="18"/>
  <c r="E44" i="18"/>
  <c r="E48" i="18"/>
  <c r="E52" i="18"/>
  <c r="E56" i="18"/>
  <c r="E60" i="18"/>
  <c r="E64" i="18"/>
  <c r="E68" i="18"/>
  <c r="E72" i="18"/>
  <c r="E76" i="18"/>
  <c r="E80" i="18"/>
  <c r="E84" i="18"/>
  <c r="E88" i="18"/>
  <c r="E92" i="18"/>
  <c r="E96" i="18"/>
  <c r="E100" i="18"/>
  <c r="E104" i="18"/>
  <c r="E108" i="18"/>
  <c r="E112" i="18"/>
  <c r="E116" i="18"/>
  <c r="E120" i="18"/>
  <c r="E124" i="18"/>
  <c r="E128" i="18"/>
  <c r="E132" i="18"/>
  <c r="E136" i="18"/>
  <c r="E140" i="18"/>
  <c r="E144" i="18"/>
  <c r="E148" i="18"/>
  <c r="E152" i="18"/>
  <c r="E156" i="18"/>
  <c r="E160" i="18"/>
  <c r="E164" i="18"/>
  <c r="E168" i="18"/>
  <c r="E172" i="18"/>
  <c r="E176" i="18"/>
  <c r="E180" i="18"/>
  <c r="E184" i="18"/>
  <c r="E188" i="18"/>
  <c r="E192" i="18"/>
  <c r="E196" i="18"/>
  <c r="E200" i="18"/>
  <c r="E204" i="18"/>
  <c r="E208" i="18"/>
  <c r="E212" i="18"/>
  <c r="E216" i="18"/>
  <c r="E220" i="18"/>
  <c r="E224" i="18"/>
  <c r="E228" i="18"/>
  <c r="E232" i="18"/>
  <c r="E236" i="18"/>
  <c r="E240" i="18"/>
  <c r="E244" i="18"/>
  <c r="E248" i="18"/>
  <c r="E252" i="18"/>
  <c r="E256" i="18"/>
  <c r="E260" i="18"/>
  <c r="E264" i="18"/>
  <c r="E268" i="18"/>
  <c r="E272" i="18"/>
  <c r="E276" i="18"/>
  <c r="E280" i="18"/>
  <c r="E284" i="18"/>
  <c r="E288" i="18"/>
  <c r="E292" i="18"/>
  <c r="E296" i="18"/>
  <c r="E300" i="18"/>
  <c r="E304" i="18"/>
  <c r="E308" i="18"/>
  <c r="E312" i="18"/>
  <c r="E316" i="18"/>
  <c r="E320" i="18"/>
  <c r="E324" i="18"/>
  <c r="E328" i="18"/>
  <c r="E332" i="18"/>
  <c r="E336" i="18"/>
  <c r="E340" i="18"/>
  <c r="E344" i="18"/>
  <c r="E348" i="18"/>
  <c r="E352" i="18"/>
  <c r="E356" i="18"/>
  <c r="E360" i="18"/>
  <c r="E364" i="18"/>
  <c r="E17" i="18"/>
  <c r="E21" i="18"/>
  <c r="E25" i="18"/>
  <c r="E29" i="18"/>
  <c r="E33" i="18"/>
  <c r="E37" i="18"/>
  <c r="E41" i="18"/>
  <c r="E45" i="18"/>
  <c r="E49" i="18"/>
  <c r="E53" i="18"/>
  <c r="E57" i="18"/>
  <c r="E61" i="18"/>
  <c r="E65" i="18"/>
  <c r="E69" i="18"/>
  <c r="E73" i="18"/>
  <c r="E77" i="18"/>
  <c r="E81" i="18"/>
  <c r="E85" i="18"/>
  <c r="E89" i="18"/>
  <c r="E93" i="18"/>
  <c r="E97" i="18"/>
  <c r="E101" i="18"/>
  <c r="E105" i="18"/>
  <c r="E109" i="18"/>
  <c r="E113" i="18"/>
  <c r="E117" i="18"/>
  <c r="E121" i="18"/>
  <c r="E125" i="18"/>
  <c r="E129" i="18"/>
  <c r="E133" i="18"/>
  <c r="E137" i="18"/>
  <c r="E141" i="18"/>
  <c r="E145" i="18"/>
  <c r="E149" i="18"/>
  <c r="E153" i="18"/>
  <c r="E157" i="18"/>
  <c r="E161" i="18"/>
  <c r="E165" i="18"/>
  <c r="E169" i="18"/>
  <c r="E173" i="18"/>
  <c r="E177" i="18"/>
  <c r="E181" i="18"/>
  <c r="E185" i="18"/>
  <c r="E189" i="18"/>
  <c r="E193" i="18"/>
  <c r="E197" i="18"/>
  <c r="E201" i="18"/>
  <c r="E205" i="18"/>
  <c r="E209" i="18"/>
  <c r="E213" i="18"/>
  <c r="E217" i="18"/>
  <c r="E221" i="18"/>
  <c r="E225" i="18"/>
  <c r="E229" i="18"/>
  <c r="E233" i="18"/>
  <c r="E237" i="18"/>
  <c r="E241" i="18"/>
  <c r="E245" i="18"/>
  <c r="E249" i="18"/>
  <c r="E253" i="18"/>
  <c r="E257" i="18"/>
  <c r="E261" i="18"/>
  <c r="E265" i="18"/>
  <c r="E269" i="18"/>
  <c r="E273" i="18"/>
  <c r="E277" i="18"/>
  <c r="E281" i="18"/>
  <c r="E285" i="18"/>
  <c r="E289" i="18"/>
  <c r="E293" i="18"/>
  <c r="E297" i="18"/>
  <c r="E301" i="18"/>
  <c r="E305" i="18"/>
  <c r="E309" i="18"/>
  <c r="E313" i="18"/>
  <c r="E317" i="18"/>
  <c r="E321" i="18"/>
  <c r="E325" i="18"/>
  <c r="E329" i="18"/>
  <c r="E333" i="18"/>
  <c r="E337" i="18"/>
  <c r="E341" i="18"/>
  <c r="E345" i="18"/>
  <c r="E349" i="18"/>
  <c r="E353" i="18"/>
  <c r="E357" i="18"/>
  <c r="E361" i="18"/>
  <c r="E365" i="18"/>
  <c r="E18" i="18"/>
  <c r="E34" i="18"/>
  <c r="E50" i="18"/>
  <c r="E66" i="18"/>
  <c r="E82" i="18"/>
  <c r="E98" i="18"/>
  <c r="E114" i="18"/>
  <c r="E130" i="18"/>
  <c r="E146" i="18"/>
  <c r="E162" i="18"/>
  <c r="E178" i="18"/>
  <c r="E194" i="18"/>
  <c r="E210" i="18"/>
  <c r="E226" i="18"/>
  <c r="E242" i="18"/>
  <c r="E258" i="18"/>
  <c r="E274" i="18"/>
  <c r="E290" i="18"/>
  <c r="E306" i="18"/>
  <c r="E322" i="18"/>
  <c r="E338" i="18"/>
  <c r="E354" i="18"/>
  <c r="E22" i="18"/>
  <c r="E38" i="18"/>
  <c r="E54" i="18"/>
  <c r="E86" i="18"/>
  <c r="E102" i="18"/>
  <c r="E118" i="18"/>
  <c r="E134" i="18"/>
  <c r="E150" i="18"/>
  <c r="E166" i="18"/>
  <c r="E182" i="18"/>
  <c r="E198" i="18"/>
  <c r="E214" i="18"/>
  <c r="E230" i="18"/>
  <c r="E246" i="18"/>
  <c r="E278" i="18"/>
  <c r="E294" i="18"/>
  <c r="E310" i="18"/>
  <c r="E326" i="18"/>
  <c r="E342" i="18"/>
  <c r="E358" i="18"/>
  <c r="E74" i="18"/>
  <c r="E138" i="18"/>
  <c r="E170" i="18"/>
  <c r="E202" i="18"/>
  <c r="E234" i="18"/>
  <c r="E282" i="18"/>
  <c r="E298" i="18"/>
  <c r="E346" i="18"/>
  <c r="E30" i="18"/>
  <c r="E62" i="18"/>
  <c r="E110" i="18"/>
  <c r="E158" i="18"/>
  <c r="E190" i="18"/>
  <c r="E222" i="18"/>
  <c r="E270" i="18"/>
  <c r="E302" i="18"/>
  <c r="E334" i="18"/>
  <c r="E15" i="18"/>
  <c r="E70" i="18"/>
  <c r="E262" i="18"/>
  <c r="E186" i="18"/>
  <c r="E250" i="18"/>
  <c r="E330" i="18"/>
  <c r="E78" i="18"/>
  <c r="E126" i="18"/>
  <c r="E174" i="18"/>
  <c r="E238" i="18"/>
  <c r="E318" i="18"/>
  <c r="E26" i="18"/>
  <c r="E42" i="18"/>
  <c r="E58" i="18"/>
  <c r="E90" i="18"/>
  <c r="E106" i="18"/>
  <c r="E122" i="18"/>
  <c r="E154" i="18"/>
  <c r="E218" i="18"/>
  <c r="E266" i="18"/>
  <c r="E314" i="18"/>
  <c r="E362" i="18"/>
  <c r="E46" i="18"/>
  <c r="E94" i="18"/>
  <c r="E142" i="18"/>
  <c r="E206" i="18"/>
  <c r="E254" i="18"/>
  <c r="E286" i="18"/>
  <c r="E350" i="18"/>
  <c r="O17" i="18"/>
  <c r="O21" i="18"/>
  <c r="O25" i="18"/>
  <c r="O29" i="18"/>
  <c r="O33" i="18"/>
  <c r="O37" i="18"/>
  <c r="O41" i="18"/>
  <c r="O45" i="18"/>
  <c r="O49" i="18"/>
  <c r="O53" i="18"/>
  <c r="O57" i="18"/>
  <c r="O61" i="18"/>
  <c r="O65" i="18"/>
  <c r="O69" i="18"/>
  <c r="O73" i="18"/>
  <c r="O77" i="18"/>
  <c r="O81" i="18"/>
  <c r="O85" i="18"/>
  <c r="O89" i="18"/>
  <c r="O93" i="18"/>
  <c r="O97" i="18"/>
  <c r="O101" i="18"/>
  <c r="O105" i="18"/>
  <c r="O109" i="18"/>
  <c r="O113" i="18"/>
  <c r="O117" i="18"/>
  <c r="O121" i="18"/>
  <c r="O125" i="18"/>
  <c r="O129" i="18"/>
  <c r="O133" i="18"/>
  <c r="O137" i="18"/>
  <c r="O141" i="18"/>
  <c r="O145" i="18"/>
  <c r="O149" i="18"/>
  <c r="O153" i="18"/>
  <c r="O157" i="18"/>
  <c r="O161" i="18"/>
  <c r="O165" i="18"/>
  <c r="O169" i="18"/>
  <c r="O173" i="18"/>
  <c r="O177" i="18"/>
  <c r="O181" i="18"/>
  <c r="O185" i="18"/>
  <c r="O189" i="18"/>
  <c r="O193" i="18"/>
  <c r="O197" i="18"/>
  <c r="O201" i="18"/>
  <c r="O205" i="18"/>
  <c r="O209" i="18"/>
  <c r="O213" i="18"/>
  <c r="O217" i="18"/>
  <c r="O221" i="18"/>
  <c r="O225" i="18"/>
  <c r="O229" i="18"/>
  <c r="O233" i="18"/>
  <c r="O237" i="18"/>
  <c r="O241" i="18"/>
  <c r="O245" i="18"/>
  <c r="O249" i="18"/>
  <c r="O253" i="18"/>
  <c r="O257" i="18"/>
  <c r="O261" i="18"/>
  <c r="O265" i="18"/>
  <c r="O269" i="18"/>
  <c r="O273" i="18"/>
  <c r="O277" i="18"/>
  <c r="O281" i="18"/>
  <c r="O285" i="18"/>
  <c r="O289" i="18"/>
  <c r="O293" i="18"/>
  <c r="O297" i="18"/>
  <c r="O301" i="18"/>
  <c r="O305" i="18"/>
  <c r="O309" i="18"/>
  <c r="O313" i="18"/>
  <c r="O317" i="18"/>
  <c r="O321" i="18"/>
  <c r="O325" i="18"/>
  <c r="O329" i="18"/>
  <c r="O333" i="18"/>
  <c r="O337" i="18"/>
  <c r="O341" i="18"/>
  <c r="O345" i="18"/>
  <c r="O349" i="18"/>
  <c r="O353" i="18"/>
  <c r="O357" i="18"/>
  <c r="O361" i="18"/>
  <c r="O365" i="18"/>
  <c r="O18" i="18"/>
  <c r="O22" i="18"/>
  <c r="O26" i="18"/>
  <c r="O30" i="18"/>
  <c r="O34" i="18"/>
  <c r="O38" i="18"/>
  <c r="O42" i="18"/>
  <c r="O46" i="18"/>
  <c r="O50" i="18"/>
  <c r="O54" i="18"/>
  <c r="O58" i="18"/>
  <c r="O62" i="18"/>
  <c r="O66" i="18"/>
  <c r="O70" i="18"/>
  <c r="O74" i="18"/>
  <c r="O78" i="18"/>
  <c r="O82" i="18"/>
  <c r="O86" i="18"/>
  <c r="O90" i="18"/>
  <c r="O94" i="18"/>
  <c r="O98" i="18"/>
  <c r="O102" i="18"/>
  <c r="O106" i="18"/>
  <c r="O110" i="18"/>
  <c r="O114" i="18"/>
  <c r="O118" i="18"/>
  <c r="O122" i="18"/>
  <c r="O126" i="18"/>
  <c r="O130" i="18"/>
  <c r="O134" i="18"/>
  <c r="O138" i="18"/>
  <c r="O142" i="18"/>
  <c r="O146" i="18"/>
  <c r="O150" i="18"/>
  <c r="O154" i="18"/>
  <c r="O158" i="18"/>
  <c r="O162" i="18"/>
  <c r="O166" i="18"/>
  <c r="O170" i="18"/>
  <c r="O174" i="18"/>
  <c r="O178" i="18"/>
  <c r="O182" i="18"/>
  <c r="O186" i="18"/>
  <c r="O190" i="18"/>
  <c r="O194" i="18"/>
  <c r="O198" i="18"/>
  <c r="O202" i="18"/>
  <c r="O206" i="18"/>
  <c r="O210" i="18"/>
  <c r="O214" i="18"/>
  <c r="O218" i="18"/>
  <c r="O222" i="18"/>
  <c r="O226" i="18"/>
  <c r="O230" i="18"/>
  <c r="O234" i="18"/>
  <c r="O238" i="18"/>
  <c r="O242" i="18"/>
  <c r="O246" i="18"/>
  <c r="O250" i="18"/>
  <c r="O254" i="18"/>
  <c r="O258" i="18"/>
  <c r="O262" i="18"/>
  <c r="O266" i="18"/>
  <c r="O270" i="18"/>
  <c r="O274" i="18"/>
  <c r="O278" i="18"/>
  <c r="O282" i="18"/>
  <c r="O286" i="18"/>
  <c r="O290" i="18"/>
  <c r="O294" i="18"/>
  <c r="O298" i="18"/>
  <c r="O302" i="18"/>
  <c r="O306" i="18"/>
  <c r="O310" i="18"/>
  <c r="O314" i="18"/>
  <c r="O318" i="18"/>
  <c r="O322" i="18"/>
  <c r="O326" i="18"/>
  <c r="O330" i="18"/>
  <c r="O334" i="18"/>
  <c r="O338" i="18"/>
  <c r="O342" i="18"/>
  <c r="O346" i="18"/>
  <c r="O350" i="18"/>
  <c r="O354" i="18"/>
  <c r="O358" i="18"/>
  <c r="O362" i="18"/>
  <c r="O20" i="18"/>
  <c r="O28" i="18"/>
  <c r="O36" i="18"/>
  <c r="O44" i="18"/>
  <c r="O52" i="18"/>
  <c r="O60" i="18"/>
  <c r="O68" i="18"/>
  <c r="O76" i="18"/>
  <c r="O84" i="18"/>
  <c r="O92" i="18"/>
  <c r="O100" i="18"/>
  <c r="O108" i="18"/>
  <c r="O116" i="18"/>
  <c r="O124" i="18"/>
  <c r="O132" i="18"/>
  <c r="O140" i="18"/>
  <c r="O148" i="18"/>
  <c r="O156" i="18"/>
  <c r="O164" i="18"/>
  <c r="O172" i="18"/>
  <c r="O180" i="18"/>
  <c r="O188" i="18"/>
  <c r="O196" i="18"/>
  <c r="O204" i="18"/>
  <c r="O212" i="18"/>
  <c r="O220" i="18"/>
  <c r="O228" i="18"/>
  <c r="O236" i="18"/>
  <c r="O244" i="18"/>
  <c r="O252" i="18"/>
  <c r="O260" i="18"/>
  <c r="O268" i="18"/>
  <c r="O276" i="18"/>
  <c r="O284" i="18"/>
  <c r="O292" i="18"/>
  <c r="O300" i="18"/>
  <c r="O308" i="18"/>
  <c r="O316" i="18"/>
  <c r="O324" i="18"/>
  <c r="O332" i="18"/>
  <c r="O340" i="18"/>
  <c r="O348" i="18"/>
  <c r="O356" i="18"/>
  <c r="O364" i="18"/>
  <c r="O23" i="18"/>
  <c r="O31" i="18"/>
  <c r="O39" i="18"/>
  <c r="O47" i="18"/>
  <c r="O55" i="18"/>
  <c r="O63" i="18"/>
  <c r="O71" i="18"/>
  <c r="O79" i="18"/>
  <c r="O87" i="18"/>
  <c r="O95" i="18"/>
  <c r="O103" i="18"/>
  <c r="O111" i="18"/>
  <c r="O119" i="18"/>
  <c r="O127" i="18"/>
  <c r="O135" i="18"/>
  <c r="O143" i="18"/>
  <c r="O151" i="18"/>
  <c r="O159" i="18"/>
  <c r="O167" i="18"/>
  <c r="O175" i="18"/>
  <c r="O183" i="18"/>
  <c r="O191" i="18"/>
  <c r="O199" i="18"/>
  <c r="O207" i="18"/>
  <c r="O215" i="18"/>
  <c r="O223" i="18"/>
  <c r="O231" i="18"/>
  <c r="O239" i="18"/>
  <c r="O247" i="18"/>
  <c r="O255" i="18"/>
  <c r="O263" i="18"/>
  <c r="O271" i="18"/>
  <c r="O279" i="18"/>
  <c r="O287" i="18"/>
  <c r="O295" i="18"/>
  <c r="O303" i="18"/>
  <c r="O311" i="18"/>
  <c r="O319" i="18"/>
  <c r="O327" i="18"/>
  <c r="O335" i="18"/>
  <c r="O343" i="18"/>
  <c r="O351" i="18"/>
  <c r="O359" i="18"/>
  <c r="O16" i="18"/>
  <c r="O24" i="18"/>
  <c r="O32" i="18"/>
  <c r="O40" i="18"/>
  <c r="O48" i="18"/>
  <c r="O56" i="18"/>
  <c r="O64" i="18"/>
  <c r="O72" i="18"/>
  <c r="O80" i="18"/>
  <c r="O88" i="18"/>
  <c r="O96" i="18"/>
  <c r="O104" i="18"/>
  <c r="O112" i="18"/>
  <c r="O120" i="18"/>
  <c r="O128" i="18"/>
  <c r="O136" i="18"/>
  <c r="O144" i="18"/>
  <c r="O152" i="18"/>
  <c r="O160" i="18"/>
  <c r="O168" i="18"/>
  <c r="O176" i="18"/>
  <c r="O184" i="18"/>
  <c r="O192" i="18"/>
  <c r="O200" i="18"/>
  <c r="O208" i="18"/>
  <c r="O216" i="18"/>
  <c r="O224" i="18"/>
  <c r="O232" i="18"/>
  <c r="O240" i="18"/>
  <c r="O248" i="18"/>
  <c r="O256" i="18"/>
  <c r="O264" i="18"/>
  <c r="O272" i="18"/>
  <c r="O280" i="18"/>
  <c r="O288" i="18"/>
  <c r="O296" i="18"/>
  <c r="O304" i="18"/>
  <c r="O312" i="18"/>
  <c r="O320" i="18"/>
  <c r="O328" i="18"/>
  <c r="O336" i="18"/>
  <c r="O344" i="18"/>
  <c r="O352" i="18"/>
  <c r="O360" i="18"/>
  <c r="O27" i="18"/>
  <c r="O59" i="18"/>
  <c r="O91" i="18"/>
  <c r="O123" i="18"/>
  <c r="O155" i="18"/>
  <c r="O187" i="18"/>
  <c r="O219" i="18"/>
  <c r="O251" i="18"/>
  <c r="O283" i="18"/>
  <c r="O315" i="18"/>
  <c r="O347" i="18"/>
  <c r="O35" i="18"/>
  <c r="O67" i="18"/>
  <c r="O99" i="18"/>
  <c r="O131" i="18"/>
  <c r="O163" i="18"/>
  <c r="O195" i="18"/>
  <c r="O227" i="18"/>
  <c r="O259" i="18"/>
  <c r="O291" i="18"/>
  <c r="O323" i="18"/>
  <c r="O355" i="18"/>
  <c r="O19" i="18"/>
  <c r="O51" i="18"/>
  <c r="O83" i="18"/>
  <c r="O115" i="18"/>
  <c r="O147" i="18"/>
  <c r="O179" i="18"/>
  <c r="O211" i="18"/>
  <c r="O243" i="18"/>
  <c r="O275" i="18"/>
  <c r="O307" i="18"/>
  <c r="O339" i="18"/>
  <c r="O43" i="18"/>
  <c r="O75" i="18"/>
  <c r="O107" i="18"/>
  <c r="O139" i="18"/>
  <c r="O171" i="18"/>
  <c r="O203" i="18"/>
  <c r="O235" i="18"/>
  <c r="O267" i="18"/>
  <c r="O299" i="18"/>
  <c r="O331" i="18"/>
  <c r="O363" i="18"/>
  <c r="H19" i="18"/>
  <c r="H23" i="18"/>
  <c r="H27" i="18"/>
  <c r="H31" i="18"/>
  <c r="H35" i="18"/>
  <c r="H39" i="18"/>
  <c r="H43" i="18"/>
  <c r="H47" i="18"/>
  <c r="H51" i="18"/>
  <c r="H55" i="18"/>
  <c r="H59" i="18"/>
  <c r="H63" i="18"/>
  <c r="H67" i="18"/>
  <c r="H71" i="18"/>
  <c r="H75" i="18"/>
  <c r="H79" i="18"/>
  <c r="H83" i="18"/>
  <c r="H87" i="18"/>
  <c r="H91" i="18"/>
  <c r="H95" i="18"/>
  <c r="H99" i="18"/>
  <c r="H103" i="18"/>
  <c r="H107" i="18"/>
  <c r="H111" i="18"/>
  <c r="H115" i="18"/>
  <c r="H119" i="18"/>
  <c r="H123" i="18"/>
  <c r="H127" i="18"/>
  <c r="H131" i="18"/>
  <c r="H135" i="18"/>
  <c r="H139" i="18"/>
  <c r="H143" i="18"/>
  <c r="H147" i="18"/>
  <c r="H151" i="18"/>
  <c r="H155" i="18"/>
  <c r="H159" i="18"/>
  <c r="H163" i="18"/>
  <c r="H167" i="18"/>
  <c r="H171" i="18"/>
  <c r="H175" i="18"/>
  <c r="H179" i="18"/>
  <c r="H183" i="18"/>
  <c r="H187" i="18"/>
  <c r="H191" i="18"/>
  <c r="H195" i="18"/>
  <c r="H199" i="18"/>
  <c r="H203" i="18"/>
  <c r="H207" i="18"/>
  <c r="H211" i="18"/>
  <c r="H215" i="18"/>
  <c r="H219" i="18"/>
  <c r="H18" i="18"/>
  <c r="H24" i="18"/>
  <c r="H29" i="18"/>
  <c r="H34" i="18"/>
  <c r="H40" i="18"/>
  <c r="H45" i="18"/>
  <c r="H50" i="18"/>
  <c r="H56" i="18"/>
  <c r="H61" i="18"/>
  <c r="H66" i="18"/>
  <c r="H72" i="18"/>
  <c r="H77" i="18"/>
  <c r="H82" i="18"/>
  <c r="H88" i="18"/>
  <c r="H93" i="18"/>
  <c r="H98" i="18"/>
  <c r="H104" i="18"/>
  <c r="H109" i="18"/>
  <c r="H114" i="18"/>
  <c r="H120" i="18"/>
  <c r="H125" i="18"/>
  <c r="H130" i="18"/>
  <c r="H136" i="18"/>
  <c r="H141" i="18"/>
  <c r="H146" i="18"/>
  <c r="H152" i="18"/>
  <c r="H157" i="18"/>
  <c r="H162" i="18"/>
  <c r="H168" i="18"/>
  <c r="H173" i="18"/>
  <c r="H178" i="18"/>
  <c r="H184" i="18"/>
  <c r="H189" i="18"/>
  <c r="H194" i="18"/>
  <c r="H200" i="18"/>
  <c r="H205" i="18"/>
  <c r="H210" i="18"/>
  <c r="H216" i="18"/>
  <c r="H221" i="18"/>
  <c r="H225" i="18"/>
  <c r="H229" i="18"/>
  <c r="H233" i="18"/>
  <c r="H237" i="18"/>
  <c r="H241" i="18"/>
  <c r="H245" i="18"/>
  <c r="H249" i="18"/>
  <c r="H253" i="18"/>
  <c r="H257" i="18"/>
  <c r="H261" i="18"/>
  <c r="H265" i="18"/>
  <c r="H269" i="18"/>
  <c r="H273" i="18"/>
  <c r="H277" i="18"/>
  <c r="H281" i="18"/>
  <c r="H285" i="18"/>
  <c r="H289" i="18"/>
  <c r="H293" i="18"/>
  <c r="H297" i="18"/>
  <c r="H301" i="18"/>
  <c r="H305" i="18"/>
  <c r="H309" i="18"/>
  <c r="H313" i="18"/>
  <c r="H317" i="18"/>
  <c r="H321" i="18"/>
  <c r="H325" i="18"/>
  <c r="H329" i="18"/>
  <c r="H333" i="18"/>
  <c r="H337" i="18"/>
  <c r="H341" i="18"/>
  <c r="H345" i="18"/>
  <c r="H349" i="18"/>
  <c r="H353" i="18"/>
  <c r="H357" i="18"/>
  <c r="H361" i="18"/>
  <c r="H365" i="18"/>
  <c r="H20" i="18"/>
  <c r="H25" i="18"/>
  <c r="H30" i="18"/>
  <c r="H36" i="18"/>
  <c r="H41" i="18"/>
  <c r="H46" i="18"/>
  <c r="H52" i="18"/>
  <c r="H57" i="18"/>
  <c r="H62" i="18"/>
  <c r="H68" i="18"/>
  <c r="H73" i="18"/>
  <c r="H78" i="18"/>
  <c r="H84" i="18"/>
  <c r="H89" i="18"/>
  <c r="H94" i="18"/>
  <c r="H100" i="18"/>
  <c r="H105" i="18"/>
  <c r="H110" i="18"/>
  <c r="H116" i="18"/>
  <c r="H121" i="18"/>
  <c r="H126" i="18"/>
  <c r="H132" i="18"/>
  <c r="H137" i="18"/>
  <c r="H142" i="18"/>
  <c r="H148" i="18"/>
  <c r="H153" i="18"/>
  <c r="H158" i="18"/>
  <c r="H164" i="18"/>
  <c r="H169" i="18"/>
  <c r="H174" i="18"/>
  <c r="H180" i="18"/>
  <c r="H185" i="18"/>
  <c r="H190" i="18"/>
  <c r="H196" i="18"/>
  <c r="H201" i="18"/>
  <c r="H206" i="18"/>
  <c r="H212" i="18"/>
  <c r="H217" i="18"/>
  <c r="H222" i="18"/>
  <c r="H226" i="18"/>
  <c r="H230" i="18"/>
  <c r="H234" i="18"/>
  <c r="H238" i="18"/>
  <c r="H242" i="18"/>
  <c r="H246" i="18"/>
  <c r="H250" i="18"/>
  <c r="H254" i="18"/>
  <c r="H258" i="18"/>
  <c r="H262" i="18"/>
  <c r="H266" i="18"/>
  <c r="H270" i="18"/>
  <c r="H274" i="18"/>
  <c r="H278" i="18"/>
  <c r="H282" i="18"/>
  <c r="H286" i="18"/>
  <c r="H290" i="18"/>
  <c r="H294" i="18"/>
  <c r="H298" i="18"/>
  <c r="H302" i="18"/>
  <c r="H306" i="18"/>
  <c r="H310" i="18"/>
  <c r="H314" i="18"/>
  <c r="H318" i="18"/>
  <c r="H322" i="18"/>
  <c r="H326" i="18"/>
  <c r="H330" i="18"/>
  <c r="H334" i="18"/>
  <c r="H338" i="18"/>
  <c r="H342" i="18"/>
  <c r="H346" i="18"/>
  <c r="H350" i="18"/>
  <c r="H354" i="18"/>
  <c r="H358" i="18"/>
  <c r="H362" i="18"/>
  <c r="H16" i="18"/>
  <c r="H21" i="18"/>
  <c r="H26" i="18"/>
  <c r="H32" i="18"/>
  <c r="H37" i="18"/>
  <c r="H42" i="18"/>
  <c r="H48" i="18"/>
  <c r="H53" i="18"/>
  <c r="H58" i="18"/>
  <c r="H64" i="18"/>
  <c r="H69" i="18"/>
  <c r="H74" i="18"/>
  <c r="H80" i="18"/>
  <c r="H85" i="18"/>
  <c r="H90" i="18"/>
  <c r="H96" i="18"/>
  <c r="H101" i="18"/>
  <c r="H106" i="18"/>
  <c r="H112" i="18"/>
  <c r="H117" i="18"/>
  <c r="H122" i="18"/>
  <c r="H128" i="18"/>
  <c r="H133" i="18"/>
  <c r="H138" i="18"/>
  <c r="H144" i="18"/>
  <c r="H149" i="18"/>
  <c r="H154" i="18"/>
  <c r="H160" i="18"/>
  <c r="H165" i="18"/>
  <c r="H170" i="18"/>
  <c r="H176" i="18"/>
  <c r="H181" i="18"/>
  <c r="H186" i="18"/>
  <c r="H192" i="18"/>
  <c r="H197" i="18"/>
  <c r="H202" i="18"/>
  <c r="H208" i="18"/>
  <c r="H213" i="18"/>
  <c r="H218" i="18"/>
  <c r="H223" i="18"/>
  <c r="H227" i="18"/>
  <c r="H231" i="18"/>
  <c r="H235" i="18"/>
  <c r="H239" i="18"/>
  <c r="H243" i="18"/>
  <c r="H247" i="18"/>
  <c r="H251" i="18"/>
  <c r="H255" i="18"/>
  <c r="H259" i="18"/>
  <c r="H263" i="18"/>
  <c r="H267" i="18"/>
  <c r="H271" i="18"/>
  <c r="H275" i="18"/>
  <c r="H279" i="18"/>
  <c r="H283" i="18"/>
  <c r="H287" i="18"/>
  <c r="H291" i="18"/>
  <c r="H295" i="18"/>
  <c r="H299" i="18"/>
  <c r="H303" i="18"/>
  <c r="H307" i="18"/>
  <c r="H311" i="18"/>
  <c r="H315" i="18"/>
  <c r="H319" i="18"/>
  <c r="H323" i="18"/>
  <c r="H327" i="18"/>
  <c r="H331" i="18"/>
  <c r="H335" i="18"/>
  <c r="H339" i="18"/>
  <c r="H343" i="18"/>
  <c r="H347" i="18"/>
  <c r="H351" i="18"/>
  <c r="H355" i="18"/>
  <c r="H359" i="18"/>
  <c r="H363" i="18"/>
  <c r="H28" i="18"/>
  <c r="H49" i="18"/>
  <c r="H70" i="18"/>
  <c r="H92" i="18"/>
  <c r="H113" i="18"/>
  <c r="H134" i="18"/>
  <c r="H156" i="18"/>
  <c r="H177" i="18"/>
  <c r="H198" i="18"/>
  <c r="H220" i="18"/>
  <c r="H236" i="18"/>
  <c r="H252" i="18"/>
  <c r="H268" i="18"/>
  <c r="H284" i="18"/>
  <c r="H300" i="18"/>
  <c r="H316" i="18"/>
  <c r="H332" i="18"/>
  <c r="H348" i="18"/>
  <c r="H364" i="18"/>
  <c r="H65" i="18"/>
  <c r="H108" i="18"/>
  <c r="H150" i="18"/>
  <c r="H193" i="18"/>
  <c r="H214" i="18"/>
  <c r="H248" i="18"/>
  <c r="H280" i="18"/>
  <c r="H296" i="18"/>
  <c r="H328" i="18"/>
  <c r="H360" i="18"/>
  <c r="H33" i="18"/>
  <c r="H54" i="18"/>
  <c r="H76" i="18"/>
  <c r="H97" i="18"/>
  <c r="H118" i="18"/>
  <c r="H140" i="18"/>
  <c r="H161" i="18"/>
  <c r="H182" i="18"/>
  <c r="H204" i="18"/>
  <c r="H224" i="18"/>
  <c r="H240" i="18"/>
  <c r="H256" i="18"/>
  <c r="H272" i="18"/>
  <c r="H288" i="18"/>
  <c r="H304" i="18"/>
  <c r="H320" i="18"/>
  <c r="H336" i="18"/>
  <c r="H352" i="18"/>
  <c r="H22" i="18"/>
  <c r="H86" i="18"/>
  <c r="H172" i="18"/>
  <c r="H264" i="18"/>
  <c r="H344" i="18"/>
  <c r="H17" i="18"/>
  <c r="H38" i="18"/>
  <c r="H60" i="18"/>
  <c r="H81" i="18"/>
  <c r="H102" i="18"/>
  <c r="H124" i="18"/>
  <c r="H145" i="18"/>
  <c r="H166" i="18"/>
  <c r="H188" i="18"/>
  <c r="H209" i="18"/>
  <c r="H228" i="18"/>
  <c r="H244" i="18"/>
  <c r="H260" i="18"/>
  <c r="H276" i="18"/>
  <c r="H292" i="18"/>
  <c r="H308" i="18"/>
  <c r="H324" i="18"/>
  <c r="H340" i="18"/>
  <c r="H356" i="18"/>
  <c r="H44" i="18"/>
  <c r="H129" i="18"/>
  <c r="H232" i="18"/>
  <c r="H312" i="18"/>
  <c r="T16" i="18"/>
  <c r="T20" i="18"/>
  <c r="T24" i="18"/>
  <c r="T28" i="18"/>
  <c r="T32" i="18"/>
  <c r="T36" i="18"/>
  <c r="T40" i="18"/>
  <c r="T44" i="18"/>
  <c r="T48" i="18"/>
  <c r="T52" i="18"/>
  <c r="T56" i="18"/>
  <c r="T60" i="18"/>
  <c r="T64" i="18"/>
  <c r="T68" i="18"/>
  <c r="T72" i="18"/>
  <c r="T76" i="18"/>
  <c r="T80" i="18"/>
  <c r="T84" i="18"/>
  <c r="T88" i="18"/>
  <c r="T92" i="18"/>
  <c r="T96" i="18"/>
  <c r="T100" i="18"/>
  <c r="T104" i="18"/>
  <c r="T108" i="18"/>
  <c r="T112" i="18"/>
  <c r="T116" i="18"/>
  <c r="T120" i="18"/>
  <c r="T17" i="18"/>
  <c r="T21" i="18"/>
  <c r="T25" i="18"/>
  <c r="T29" i="18"/>
  <c r="T33" i="18"/>
  <c r="T37" i="18"/>
  <c r="T41" i="18"/>
  <c r="T45" i="18"/>
  <c r="T49" i="18"/>
  <c r="T53" i="18"/>
  <c r="T57" i="18"/>
  <c r="T61" i="18"/>
  <c r="T65" i="18"/>
  <c r="T69" i="18"/>
  <c r="T73" i="18"/>
  <c r="T77" i="18"/>
  <c r="T81" i="18"/>
  <c r="T85" i="18"/>
  <c r="T89" i="18"/>
  <c r="T93" i="18"/>
  <c r="T18" i="18"/>
  <c r="T22" i="18"/>
  <c r="T26" i="18"/>
  <c r="T30" i="18"/>
  <c r="T34" i="18"/>
  <c r="T38" i="18"/>
  <c r="T42" i="18"/>
  <c r="T46" i="18"/>
  <c r="T50" i="18"/>
  <c r="T54" i="18"/>
  <c r="T58" i="18"/>
  <c r="T62" i="18"/>
  <c r="T66" i="18"/>
  <c r="T70" i="18"/>
  <c r="T74" i="18"/>
  <c r="T78" i="18"/>
  <c r="T82" i="18"/>
  <c r="T86" i="18"/>
  <c r="T90" i="18"/>
  <c r="T94" i="18"/>
  <c r="T98" i="18"/>
  <c r="T102" i="18"/>
  <c r="T106" i="18"/>
  <c r="T110" i="18"/>
  <c r="T114" i="18"/>
  <c r="T118" i="18"/>
  <c r="T122" i="18"/>
  <c r="T23" i="18"/>
  <c r="T39" i="18"/>
  <c r="T55" i="18"/>
  <c r="T71" i="18"/>
  <c r="T87" i="18"/>
  <c r="T99" i="18"/>
  <c r="T107" i="18"/>
  <c r="T115" i="18"/>
  <c r="T123" i="18"/>
  <c r="T127" i="18"/>
  <c r="T131" i="18"/>
  <c r="T135" i="18"/>
  <c r="T139" i="18"/>
  <c r="T143" i="18"/>
  <c r="T147" i="18"/>
  <c r="T151" i="18"/>
  <c r="T155" i="18"/>
  <c r="T159" i="18"/>
  <c r="T163" i="18"/>
  <c r="T167" i="18"/>
  <c r="T171" i="18"/>
  <c r="T175" i="18"/>
  <c r="T179" i="18"/>
  <c r="T183" i="18"/>
  <c r="T187" i="18"/>
  <c r="T191" i="18"/>
  <c r="T195" i="18"/>
  <c r="T199" i="18"/>
  <c r="T203" i="18"/>
  <c r="T207" i="18"/>
  <c r="T211" i="18"/>
  <c r="T215" i="18"/>
  <c r="T219" i="18"/>
  <c r="T223" i="18"/>
  <c r="T227" i="18"/>
  <c r="T231" i="18"/>
  <c r="T235" i="18"/>
  <c r="T239" i="18"/>
  <c r="T243" i="18"/>
  <c r="T247" i="18"/>
  <c r="T251" i="18"/>
  <c r="T255" i="18"/>
  <c r="T259" i="18"/>
  <c r="T263" i="18"/>
  <c r="T267" i="18"/>
  <c r="T271" i="18"/>
  <c r="T275" i="18"/>
  <c r="T279" i="18"/>
  <c r="T283" i="18"/>
  <c r="T287" i="18"/>
  <c r="T291" i="18"/>
  <c r="T295" i="18"/>
  <c r="T299" i="18"/>
  <c r="T303" i="18"/>
  <c r="T307" i="18"/>
  <c r="T311" i="18"/>
  <c r="T315" i="18"/>
  <c r="T319" i="18"/>
  <c r="T323" i="18"/>
  <c r="T327" i="18"/>
  <c r="T331" i="18"/>
  <c r="T335" i="18"/>
  <c r="T339" i="18"/>
  <c r="T343" i="18"/>
  <c r="T347" i="18"/>
  <c r="T351" i="18"/>
  <c r="T355" i="18"/>
  <c r="T359" i="18"/>
  <c r="T363" i="18"/>
  <c r="T27" i="18"/>
  <c r="T43" i="18"/>
  <c r="T59" i="18"/>
  <c r="T75" i="18"/>
  <c r="T91" i="18"/>
  <c r="T101" i="18"/>
  <c r="T109" i="18"/>
  <c r="T117" i="18"/>
  <c r="T124" i="18"/>
  <c r="T128" i="18"/>
  <c r="T132" i="18"/>
  <c r="T136" i="18"/>
  <c r="T140" i="18"/>
  <c r="T144" i="18"/>
  <c r="T148" i="18"/>
  <c r="T152" i="18"/>
  <c r="T156" i="18"/>
  <c r="T160" i="18"/>
  <c r="T164" i="18"/>
  <c r="T168" i="18"/>
  <c r="T172" i="18"/>
  <c r="T176" i="18"/>
  <c r="T180" i="18"/>
  <c r="T184" i="18"/>
  <c r="T188" i="18"/>
  <c r="T192" i="18"/>
  <c r="T196" i="18"/>
  <c r="T200" i="18"/>
  <c r="T204" i="18"/>
  <c r="T208" i="18"/>
  <c r="T212" i="18"/>
  <c r="T216" i="18"/>
  <c r="T220" i="18"/>
  <c r="T224" i="18"/>
  <c r="T228" i="18"/>
  <c r="T232" i="18"/>
  <c r="T236" i="18"/>
  <c r="T240" i="18"/>
  <c r="T244" i="18"/>
  <c r="T248" i="18"/>
  <c r="T252" i="18"/>
  <c r="T256" i="18"/>
  <c r="T260" i="18"/>
  <c r="T264" i="18"/>
  <c r="T268" i="18"/>
  <c r="T272" i="18"/>
  <c r="T276" i="18"/>
  <c r="T280" i="18"/>
  <c r="T284" i="18"/>
  <c r="T288" i="18"/>
  <c r="T292" i="18"/>
  <c r="T296" i="18"/>
  <c r="T300" i="18"/>
  <c r="T304" i="18"/>
  <c r="T308" i="18"/>
  <c r="T312" i="18"/>
  <c r="T316" i="18"/>
  <c r="T320" i="18"/>
  <c r="T324" i="18"/>
  <c r="T328" i="18"/>
  <c r="T332" i="18"/>
  <c r="T336" i="18"/>
  <c r="T340" i="18"/>
  <c r="T344" i="18"/>
  <c r="T348" i="18"/>
  <c r="T352" i="18"/>
  <c r="T356" i="18"/>
  <c r="T360" i="18"/>
  <c r="T364" i="18"/>
  <c r="T31" i="18"/>
  <c r="T47" i="18"/>
  <c r="T63" i="18"/>
  <c r="T79" i="18"/>
  <c r="T95" i="18"/>
  <c r="T103" i="18"/>
  <c r="T111" i="18"/>
  <c r="T119" i="18"/>
  <c r="T125" i="18"/>
  <c r="T129" i="18"/>
  <c r="T133" i="18"/>
  <c r="T137" i="18"/>
  <c r="T141" i="18"/>
  <c r="T145" i="18"/>
  <c r="T149" i="18"/>
  <c r="T153" i="18"/>
  <c r="T157" i="18"/>
  <c r="T161" i="18"/>
  <c r="T165" i="18"/>
  <c r="T169" i="18"/>
  <c r="T173" i="18"/>
  <c r="T177" i="18"/>
  <c r="T181" i="18"/>
  <c r="T185" i="18"/>
  <c r="T189" i="18"/>
  <c r="T193" i="18"/>
  <c r="T197" i="18"/>
  <c r="T201" i="18"/>
  <c r="T205" i="18"/>
  <c r="T209" i="18"/>
  <c r="T213" i="18"/>
  <c r="T217" i="18"/>
  <c r="T221" i="18"/>
  <c r="T225" i="18"/>
  <c r="T229" i="18"/>
  <c r="T233" i="18"/>
  <c r="T237" i="18"/>
  <c r="T241" i="18"/>
  <c r="T245" i="18"/>
  <c r="T249" i="18"/>
  <c r="T253" i="18"/>
  <c r="T257" i="18"/>
  <c r="T261" i="18"/>
  <c r="T265" i="18"/>
  <c r="T269" i="18"/>
  <c r="T273" i="18"/>
  <c r="T277" i="18"/>
  <c r="T281" i="18"/>
  <c r="T285" i="18"/>
  <c r="T289" i="18"/>
  <c r="T293" i="18"/>
  <c r="T297" i="18"/>
  <c r="T301" i="18"/>
  <c r="T305" i="18"/>
  <c r="T309" i="18"/>
  <c r="T313" i="18"/>
  <c r="T317" i="18"/>
  <c r="T321" i="18"/>
  <c r="T325" i="18"/>
  <c r="T329" i="18"/>
  <c r="T333" i="18"/>
  <c r="T337" i="18"/>
  <c r="T341" i="18"/>
  <c r="T345" i="18"/>
  <c r="T349" i="18"/>
  <c r="T353" i="18"/>
  <c r="T357" i="18"/>
  <c r="T361" i="18"/>
  <c r="T365" i="18"/>
  <c r="T35" i="18"/>
  <c r="T97" i="18"/>
  <c r="T126" i="18"/>
  <c r="T142" i="18"/>
  <c r="T158" i="18"/>
  <c r="T174" i="18"/>
  <c r="T190" i="18"/>
  <c r="T206" i="18"/>
  <c r="T222" i="18"/>
  <c r="T238" i="18"/>
  <c r="T254" i="18"/>
  <c r="T270" i="18"/>
  <c r="T286" i="18"/>
  <c r="T302" i="18"/>
  <c r="T318" i="18"/>
  <c r="T334" i="18"/>
  <c r="T350" i="18"/>
  <c r="T51" i="18"/>
  <c r="T105" i="18"/>
  <c r="T130" i="18"/>
  <c r="T146" i="18"/>
  <c r="T162" i="18"/>
  <c r="T178" i="18"/>
  <c r="T194" i="18"/>
  <c r="T210" i="18"/>
  <c r="T226" i="18"/>
  <c r="T242" i="18"/>
  <c r="T258" i="18"/>
  <c r="T274" i="18"/>
  <c r="T290" i="18"/>
  <c r="T306" i="18"/>
  <c r="T322" i="18"/>
  <c r="T338" i="18"/>
  <c r="T354" i="18"/>
  <c r="T67" i="18"/>
  <c r="T113" i="18"/>
  <c r="T134" i="18"/>
  <c r="T150" i="18"/>
  <c r="T166" i="18"/>
  <c r="T182" i="18"/>
  <c r="T198" i="18"/>
  <c r="T214" i="18"/>
  <c r="T230" i="18"/>
  <c r="T246" i="18"/>
  <c r="T262" i="18"/>
  <c r="T278" i="18"/>
  <c r="T294" i="18"/>
  <c r="T310" i="18"/>
  <c r="T326" i="18"/>
  <c r="T342" i="18"/>
  <c r="T358" i="18"/>
  <c r="T19" i="18"/>
  <c r="T154" i="18"/>
  <c r="T218" i="18"/>
  <c r="T282" i="18"/>
  <c r="T346" i="18"/>
  <c r="T83" i="18"/>
  <c r="T170" i="18"/>
  <c r="T234" i="18"/>
  <c r="T298" i="18"/>
  <c r="T362" i="18"/>
  <c r="T121" i="18"/>
  <c r="T186" i="18"/>
  <c r="T250" i="18"/>
  <c r="T314" i="18"/>
  <c r="T266" i="18"/>
  <c r="T330" i="18"/>
  <c r="T138" i="18"/>
  <c r="T202" i="18"/>
  <c r="L16" i="18"/>
  <c r="L20" i="18"/>
  <c r="L24" i="18"/>
  <c r="L28" i="18"/>
  <c r="L32" i="18"/>
  <c r="L36" i="18"/>
  <c r="L40" i="18"/>
  <c r="L44" i="18"/>
  <c r="L48" i="18"/>
  <c r="L52" i="18"/>
  <c r="L56" i="18"/>
  <c r="L60" i="18"/>
  <c r="L64" i="18"/>
  <c r="L68" i="18"/>
  <c r="L72" i="18"/>
  <c r="L76" i="18"/>
  <c r="L80" i="18"/>
  <c r="L84" i="18"/>
  <c r="L88" i="18"/>
  <c r="L92" i="18"/>
  <c r="L96" i="18"/>
  <c r="L100" i="18"/>
  <c r="L104" i="18"/>
  <c r="L108" i="18"/>
  <c r="L112" i="18"/>
  <c r="L116" i="18"/>
  <c r="L120" i="18"/>
  <c r="L124" i="18"/>
  <c r="L128" i="18"/>
  <c r="L132" i="18"/>
  <c r="L136" i="18"/>
  <c r="L140" i="18"/>
  <c r="L144" i="18"/>
  <c r="L148" i="18"/>
  <c r="L152" i="18"/>
  <c r="L156" i="18"/>
  <c r="L160" i="18"/>
  <c r="L164" i="18"/>
  <c r="L168" i="18"/>
  <c r="L172" i="18"/>
  <c r="L176" i="18"/>
  <c r="L180" i="18"/>
  <c r="L184" i="18"/>
  <c r="L188" i="18"/>
  <c r="L192" i="18"/>
  <c r="L196" i="18"/>
  <c r="L200" i="18"/>
  <c r="L204" i="18"/>
  <c r="L208" i="18"/>
  <c r="L212" i="18"/>
  <c r="L216" i="18"/>
  <c r="L220" i="18"/>
  <c r="L224" i="18"/>
  <c r="L228" i="18"/>
  <c r="L232" i="18"/>
  <c r="L236" i="18"/>
  <c r="L240" i="18"/>
  <c r="L244" i="18"/>
  <c r="L248" i="18"/>
  <c r="L252" i="18"/>
  <c r="L256" i="18"/>
  <c r="L260" i="18"/>
  <c r="L264" i="18"/>
  <c r="L268" i="18"/>
  <c r="L272" i="18"/>
  <c r="L276" i="18"/>
  <c r="L280" i="18"/>
  <c r="L284" i="18"/>
  <c r="L288" i="18"/>
  <c r="L292" i="18"/>
  <c r="L296" i="18"/>
  <c r="L300" i="18"/>
  <c r="L304" i="18"/>
  <c r="L308" i="18"/>
  <c r="L312" i="18"/>
  <c r="L316" i="18"/>
  <c r="L320" i="18"/>
  <c r="L324" i="18"/>
  <c r="L328" i="18"/>
  <c r="L332" i="18"/>
  <c r="L336" i="18"/>
  <c r="L340" i="18"/>
  <c r="L344" i="18"/>
  <c r="L348" i="18"/>
  <c r="L352" i="18"/>
  <c r="L356" i="18"/>
  <c r="L360" i="18"/>
  <c r="L364" i="18"/>
  <c r="L17" i="18"/>
  <c r="L21" i="18"/>
  <c r="L25" i="18"/>
  <c r="L29" i="18"/>
  <c r="L33" i="18"/>
  <c r="L37" i="18"/>
  <c r="L41" i="18"/>
  <c r="L45" i="18"/>
  <c r="L49" i="18"/>
  <c r="L53" i="18"/>
  <c r="L57" i="18"/>
  <c r="L61" i="18"/>
  <c r="L65" i="18"/>
  <c r="L69" i="18"/>
  <c r="L73" i="18"/>
  <c r="L77" i="18"/>
  <c r="L81" i="18"/>
  <c r="L85" i="18"/>
  <c r="L89" i="18"/>
  <c r="L93" i="18"/>
  <c r="L97" i="18"/>
  <c r="L101" i="18"/>
  <c r="L105" i="18"/>
  <c r="L109" i="18"/>
  <c r="L113" i="18"/>
  <c r="L117" i="18"/>
  <c r="L121" i="18"/>
  <c r="L125" i="18"/>
  <c r="L129" i="18"/>
  <c r="L133" i="18"/>
  <c r="L137" i="18"/>
  <c r="L141" i="18"/>
  <c r="L145" i="18"/>
  <c r="L149" i="18"/>
  <c r="L153" i="18"/>
  <c r="L157" i="18"/>
  <c r="L161" i="18"/>
  <c r="L165" i="18"/>
  <c r="L169" i="18"/>
  <c r="L173" i="18"/>
  <c r="L177" i="18"/>
  <c r="L181" i="18"/>
  <c r="L185" i="18"/>
  <c r="L189" i="18"/>
  <c r="L193" i="18"/>
  <c r="L197" i="18"/>
  <c r="L201" i="18"/>
  <c r="L205" i="18"/>
  <c r="L209" i="18"/>
  <c r="L213" i="18"/>
  <c r="L217" i="18"/>
  <c r="L221" i="18"/>
  <c r="L225" i="18"/>
  <c r="L229" i="18"/>
  <c r="L233" i="18"/>
  <c r="L237" i="18"/>
  <c r="L241" i="18"/>
  <c r="L245" i="18"/>
  <c r="L249" i="18"/>
  <c r="L253" i="18"/>
  <c r="L257" i="18"/>
  <c r="L261" i="18"/>
  <c r="L265" i="18"/>
  <c r="L269" i="18"/>
  <c r="L18" i="18"/>
  <c r="L22" i="18"/>
  <c r="L26" i="18"/>
  <c r="L30" i="18"/>
  <c r="L34" i="18"/>
  <c r="L38" i="18"/>
  <c r="L42" i="18"/>
  <c r="L46" i="18"/>
  <c r="L50" i="18"/>
  <c r="L54" i="18"/>
  <c r="L58" i="18"/>
  <c r="L62" i="18"/>
  <c r="L66" i="18"/>
  <c r="L70" i="18"/>
  <c r="L74" i="18"/>
  <c r="L78" i="18"/>
  <c r="L82" i="18"/>
  <c r="L86" i="18"/>
  <c r="L90" i="18"/>
  <c r="L94" i="18"/>
  <c r="L98" i="18"/>
  <c r="L102" i="18"/>
  <c r="L106" i="18"/>
  <c r="L110" i="18"/>
  <c r="L114" i="18"/>
  <c r="L118" i="18"/>
  <c r="L122" i="18"/>
  <c r="L126" i="18"/>
  <c r="L130" i="18"/>
  <c r="L134" i="18"/>
  <c r="L138" i="18"/>
  <c r="L142" i="18"/>
  <c r="L146" i="18"/>
  <c r="L150" i="18"/>
  <c r="L154" i="18"/>
  <c r="L158" i="18"/>
  <c r="L162" i="18"/>
  <c r="L166" i="18"/>
  <c r="L170" i="18"/>
  <c r="L174" i="18"/>
  <c r="L178" i="18"/>
  <c r="L182" i="18"/>
  <c r="L186" i="18"/>
  <c r="L190" i="18"/>
  <c r="L194" i="18"/>
  <c r="L198" i="18"/>
  <c r="L202" i="18"/>
  <c r="L206" i="18"/>
  <c r="L210" i="18"/>
  <c r="L214" i="18"/>
  <c r="L218" i="18"/>
  <c r="L222" i="18"/>
  <c r="L226" i="18"/>
  <c r="L230" i="18"/>
  <c r="L234" i="18"/>
  <c r="L238" i="18"/>
  <c r="L242" i="18"/>
  <c r="L246" i="18"/>
  <c r="L250" i="18"/>
  <c r="L254" i="18"/>
  <c r="L258" i="18"/>
  <c r="L262" i="18"/>
  <c r="L266" i="18"/>
  <c r="L270" i="18"/>
  <c r="L274" i="18"/>
  <c r="L278" i="18"/>
  <c r="L282" i="18"/>
  <c r="L286" i="18"/>
  <c r="L290" i="18"/>
  <c r="L294" i="18"/>
  <c r="L298" i="18"/>
  <c r="L302" i="18"/>
  <c r="L306" i="18"/>
  <c r="L310" i="18"/>
  <c r="L314" i="18"/>
  <c r="L318" i="18"/>
  <c r="L322" i="18"/>
  <c r="L326" i="18"/>
  <c r="L330" i="18"/>
  <c r="L334" i="18"/>
  <c r="L338" i="18"/>
  <c r="L342" i="18"/>
  <c r="L346" i="18"/>
  <c r="L350" i="18"/>
  <c r="L354" i="18"/>
  <c r="L358" i="18"/>
  <c r="L362" i="18"/>
  <c r="L19" i="18"/>
  <c r="L35" i="18"/>
  <c r="L51" i="18"/>
  <c r="L67" i="18"/>
  <c r="L83" i="18"/>
  <c r="L99" i="18"/>
  <c r="L115" i="18"/>
  <c r="L131" i="18"/>
  <c r="L147" i="18"/>
  <c r="L163" i="18"/>
  <c r="L179" i="18"/>
  <c r="L195" i="18"/>
  <c r="L211" i="18"/>
  <c r="L227" i="18"/>
  <c r="L243" i="18"/>
  <c r="L259" i="18"/>
  <c r="L273" i="18"/>
  <c r="L281" i="18"/>
  <c r="L289" i="18"/>
  <c r="L297" i="18"/>
  <c r="L305" i="18"/>
  <c r="L313" i="18"/>
  <c r="L321" i="18"/>
  <c r="L329" i="18"/>
  <c r="L337" i="18"/>
  <c r="L345" i="18"/>
  <c r="L353" i="18"/>
  <c r="L361" i="18"/>
  <c r="L31" i="18"/>
  <c r="L111" i="18"/>
  <c r="L191" i="18"/>
  <c r="L271" i="18"/>
  <c r="L295" i="18"/>
  <c r="L335" i="18"/>
  <c r="L23" i="18"/>
  <c r="L39" i="18"/>
  <c r="L55" i="18"/>
  <c r="L71" i="18"/>
  <c r="L87" i="18"/>
  <c r="L103" i="18"/>
  <c r="L119" i="18"/>
  <c r="L135" i="18"/>
  <c r="L151" i="18"/>
  <c r="L167" i="18"/>
  <c r="L183" i="18"/>
  <c r="L199" i="18"/>
  <c r="L215" i="18"/>
  <c r="L231" i="18"/>
  <c r="L247" i="18"/>
  <c r="L263" i="18"/>
  <c r="L275" i="18"/>
  <c r="L283" i="18"/>
  <c r="L291" i="18"/>
  <c r="L299" i="18"/>
  <c r="L307" i="18"/>
  <c r="L315" i="18"/>
  <c r="L323" i="18"/>
  <c r="L331" i="18"/>
  <c r="L339" i="18"/>
  <c r="L347" i="18"/>
  <c r="L355" i="18"/>
  <c r="L363" i="18"/>
  <c r="L79" i="18"/>
  <c r="L143" i="18"/>
  <c r="L207" i="18"/>
  <c r="L279" i="18"/>
  <c r="L303" i="18"/>
  <c r="L327" i="18"/>
  <c r="L351" i="18"/>
  <c r="L27" i="18"/>
  <c r="L43" i="18"/>
  <c r="L59" i="18"/>
  <c r="L75" i="18"/>
  <c r="L91" i="18"/>
  <c r="L107" i="18"/>
  <c r="L123" i="18"/>
  <c r="L139" i="18"/>
  <c r="L155" i="18"/>
  <c r="L171" i="18"/>
  <c r="L187" i="18"/>
  <c r="L203" i="18"/>
  <c r="L219" i="18"/>
  <c r="L235" i="18"/>
  <c r="L251" i="18"/>
  <c r="L267" i="18"/>
  <c r="L277" i="18"/>
  <c r="L285" i="18"/>
  <c r="L293" i="18"/>
  <c r="L301" i="18"/>
  <c r="L309" i="18"/>
  <c r="L317" i="18"/>
  <c r="L325" i="18"/>
  <c r="L333" i="18"/>
  <c r="L341" i="18"/>
  <c r="L349" i="18"/>
  <c r="L357" i="18"/>
  <c r="L365" i="18"/>
  <c r="L47" i="18"/>
  <c r="L63" i="18"/>
  <c r="L95" i="18"/>
  <c r="L127" i="18"/>
  <c r="L159" i="18"/>
  <c r="L175" i="18"/>
  <c r="L223" i="18"/>
  <c r="L239" i="18"/>
  <c r="L255" i="18"/>
  <c r="L287" i="18"/>
  <c r="L311" i="18"/>
  <c r="L319" i="18"/>
  <c r="L343" i="18"/>
  <c r="L359" i="18"/>
  <c r="N19" i="18"/>
  <c r="N23" i="18"/>
  <c r="N27" i="18"/>
  <c r="N31" i="18"/>
  <c r="N35" i="18"/>
  <c r="N39" i="18"/>
  <c r="N43" i="18"/>
  <c r="N47" i="18"/>
  <c r="N51" i="18"/>
  <c r="N55" i="18"/>
  <c r="N59" i="18"/>
  <c r="N63" i="18"/>
  <c r="N16" i="18"/>
  <c r="N20" i="18"/>
  <c r="N24" i="18"/>
  <c r="N28" i="18"/>
  <c r="N32" i="18"/>
  <c r="N36" i="18"/>
  <c r="N40" i="18"/>
  <c r="N44" i="18"/>
  <c r="N48" i="18"/>
  <c r="N52" i="18"/>
  <c r="N56" i="18"/>
  <c r="N60" i="18"/>
  <c r="N64" i="18"/>
  <c r="N22" i="18"/>
  <c r="N30" i="18"/>
  <c r="N38" i="18"/>
  <c r="N46" i="18"/>
  <c r="N54" i="18"/>
  <c r="N62" i="18"/>
  <c r="N68" i="18"/>
  <c r="N72" i="18"/>
  <c r="N76" i="18"/>
  <c r="N80" i="18"/>
  <c r="N84" i="18"/>
  <c r="N88" i="18"/>
  <c r="N92" i="18"/>
  <c r="N96" i="18"/>
  <c r="N100" i="18"/>
  <c r="N104" i="18"/>
  <c r="N108" i="18"/>
  <c r="N112" i="18"/>
  <c r="N116" i="18"/>
  <c r="N120" i="18"/>
  <c r="N124" i="18"/>
  <c r="N128" i="18"/>
  <c r="N132" i="18"/>
  <c r="N136" i="18"/>
  <c r="N140" i="18"/>
  <c r="N144" i="18"/>
  <c r="N148" i="18"/>
  <c r="N152" i="18"/>
  <c r="N156" i="18"/>
  <c r="N160" i="18"/>
  <c r="N164" i="18"/>
  <c r="N168" i="18"/>
  <c r="N172" i="18"/>
  <c r="N176" i="18"/>
  <c r="N180" i="18"/>
  <c r="N184" i="18"/>
  <c r="N188" i="18"/>
  <c r="N192" i="18"/>
  <c r="N196" i="18"/>
  <c r="N200" i="18"/>
  <c r="N204" i="18"/>
  <c r="N208" i="18"/>
  <c r="N212" i="18"/>
  <c r="N216" i="18"/>
  <c r="N220" i="18"/>
  <c r="N224" i="18"/>
  <c r="N228" i="18"/>
  <c r="N232" i="18"/>
  <c r="N236" i="18"/>
  <c r="N240" i="18"/>
  <c r="N244" i="18"/>
  <c r="N248" i="18"/>
  <c r="N252" i="18"/>
  <c r="N256" i="18"/>
  <c r="N260" i="18"/>
  <c r="N264" i="18"/>
  <c r="N268" i="18"/>
  <c r="N272" i="18"/>
  <c r="N276" i="18"/>
  <c r="N280" i="18"/>
  <c r="N284" i="18"/>
  <c r="N288" i="18"/>
  <c r="N292" i="18"/>
  <c r="N296" i="18"/>
  <c r="N300" i="18"/>
  <c r="N304" i="18"/>
  <c r="N308" i="18"/>
  <c r="N312" i="18"/>
  <c r="N316" i="18"/>
  <c r="N320" i="18"/>
  <c r="N324" i="18"/>
  <c r="N328" i="18"/>
  <c r="N332" i="18"/>
  <c r="N336" i="18"/>
  <c r="N340" i="18"/>
  <c r="N344" i="18"/>
  <c r="N348" i="18"/>
  <c r="N352" i="18"/>
  <c r="N356" i="18"/>
  <c r="N360" i="18"/>
  <c r="N364" i="18"/>
  <c r="N17" i="18"/>
  <c r="N25" i="18"/>
  <c r="N33" i="18"/>
  <c r="N41" i="18"/>
  <c r="N49" i="18"/>
  <c r="N57" i="18"/>
  <c r="N65" i="18"/>
  <c r="N69" i="18"/>
  <c r="N73" i="18"/>
  <c r="N77" i="18"/>
  <c r="N81" i="18"/>
  <c r="N85" i="18"/>
  <c r="N89" i="18"/>
  <c r="N93" i="18"/>
  <c r="N97" i="18"/>
  <c r="N101" i="18"/>
  <c r="N105" i="18"/>
  <c r="N109" i="18"/>
  <c r="N113" i="18"/>
  <c r="N117" i="18"/>
  <c r="N121" i="18"/>
  <c r="N125" i="18"/>
  <c r="N129" i="18"/>
  <c r="N133" i="18"/>
  <c r="N137" i="18"/>
  <c r="N141" i="18"/>
  <c r="N145" i="18"/>
  <c r="N149" i="18"/>
  <c r="N153" i="18"/>
  <c r="N157" i="18"/>
  <c r="N161" i="18"/>
  <c r="N165" i="18"/>
  <c r="N169" i="18"/>
  <c r="N173" i="18"/>
  <c r="N177" i="18"/>
  <c r="N181" i="18"/>
  <c r="N185" i="18"/>
  <c r="N189" i="18"/>
  <c r="N193" i="18"/>
  <c r="N197" i="18"/>
  <c r="N201" i="18"/>
  <c r="N205" i="18"/>
  <c r="N209" i="18"/>
  <c r="N213" i="18"/>
  <c r="N217" i="18"/>
  <c r="N221" i="18"/>
  <c r="N225" i="18"/>
  <c r="N229" i="18"/>
  <c r="N233" i="18"/>
  <c r="N237" i="18"/>
  <c r="N241" i="18"/>
  <c r="N245" i="18"/>
  <c r="N249" i="18"/>
  <c r="N253" i="18"/>
  <c r="N257" i="18"/>
  <c r="N261" i="18"/>
  <c r="N265" i="18"/>
  <c r="N269" i="18"/>
  <c r="N273" i="18"/>
  <c r="N277" i="18"/>
  <c r="N281" i="18"/>
  <c r="N285" i="18"/>
  <c r="N289" i="18"/>
  <c r="N293" i="18"/>
  <c r="N297" i="18"/>
  <c r="N301" i="18"/>
  <c r="N305" i="18"/>
  <c r="N309" i="18"/>
  <c r="N313" i="18"/>
  <c r="N317" i="18"/>
  <c r="N321" i="18"/>
  <c r="N325" i="18"/>
  <c r="N329" i="18"/>
  <c r="N333" i="18"/>
  <c r="N337" i="18"/>
  <c r="N341" i="18"/>
  <c r="N345" i="18"/>
  <c r="N349" i="18"/>
  <c r="N353" i="18"/>
  <c r="N357" i="18"/>
  <c r="N361" i="18"/>
  <c r="N365" i="18"/>
  <c r="N18" i="18"/>
  <c r="N26" i="18"/>
  <c r="N34" i="18"/>
  <c r="N42" i="18"/>
  <c r="N50" i="18"/>
  <c r="N58" i="18"/>
  <c r="N66" i="18"/>
  <c r="N70" i="18"/>
  <c r="N74" i="18"/>
  <c r="N78" i="18"/>
  <c r="N82" i="18"/>
  <c r="N86" i="18"/>
  <c r="N90" i="18"/>
  <c r="N94" i="18"/>
  <c r="N98" i="18"/>
  <c r="N102" i="18"/>
  <c r="N106" i="18"/>
  <c r="N110" i="18"/>
  <c r="N114" i="18"/>
  <c r="N118" i="18"/>
  <c r="N122" i="18"/>
  <c r="N126" i="18"/>
  <c r="N130" i="18"/>
  <c r="N134" i="18"/>
  <c r="N138" i="18"/>
  <c r="N142" i="18"/>
  <c r="N146" i="18"/>
  <c r="N150" i="18"/>
  <c r="N154" i="18"/>
  <c r="N158" i="18"/>
  <c r="N162" i="18"/>
  <c r="N166" i="18"/>
  <c r="N170" i="18"/>
  <c r="N174" i="18"/>
  <c r="N178" i="18"/>
  <c r="N182" i="18"/>
  <c r="N186" i="18"/>
  <c r="N190" i="18"/>
  <c r="N194" i="18"/>
  <c r="N198" i="18"/>
  <c r="N202" i="18"/>
  <c r="N206" i="18"/>
  <c r="N210" i="18"/>
  <c r="N214" i="18"/>
  <c r="N218" i="18"/>
  <c r="N222" i="18"/>
  <c r="N226" i="18"/>
  <c r="N230" i="18"/>
  <c r="N234" i="18"/>
  <c r="N238" i="18"/>
  <c r="N242" i="18"/>
  <c r="N246" i="18"/>
  <c r="N250" i="18"/>
  <c r="N254" i="18"/>
  <c r="N258" i="18"/>
  <c r="N262" i="18"/>
  <c r="N266" i="18"/>
  <c r="N270" i="18"/>
  <c r="N274" i="18"/>
  <c r="N278" i="18"/>
  <c r="N282" i="18"/>
  <c r="N286" i="18"/>
  <c r="N290" i="18"/>
  <c r="N294" i="18"/>
  <c r="N298" i="18"/>
  <c r="N302" i="18"/>
  <c r="N306" i="18"/>
  <c r="N310" i="18"/>
  <c r="N314" i="18"/>
  <c r="N318" i="18"/>
  <c r="N322" i="18"/>
  <c r="N326" i="18"/>
  <c r="N330" i="18"/>
  <c r="N334" i="18"/>
  <c r="N338" i="18"/>
  <c r="N342" i="18"/>
  <c r="N346" i="18"/>
  <c r="N350" i="18"/>
  <c r="N354" i="18"/>
  <c r="N358" i="18"/>
  <c r="N362" i="18"/>
  <c r="N29" i="18"/>
  <c r="N61" i="18"/>
  <c r="N79" i="18"/>
  <c r="N95" i="18"/>
  <c r="N111" i="18"/>
  <c r="N127" i="18"/>
  <c r="N143" i="18"/>
  <c r="N159" i="18"/>
  <c r="N175" i="18"/>
  <c r="N191" i="18"/>
  <c r="N207" i="18"/>
  <c r="N223" i="18"/>
  <c r="N239" i="18"/>
  <c r="N255" i="18"/>
  <c r="N271" i="18"/>
  <c r="N287" i="18"/>
  <c r="N303" i="18"/>
  <c r="N319" i="18"/>
  <c r="N335" i="18"/>
  <c r="N351" i="18"/>
  <c r="N37" i="18"/>
  <c r="N67" i="18"/>
  <c r="N83" i="18"/>
  <c r="N99" i="18"/>
  <c r="N115" i="18"/>
  <c r="N131" i="18"/>
  <c r="N147" i="18"/>
  <c r="N163" i="18"/>
  <c r="N179" i="18"/>
  <c r="N195" i="18"/>
  <c r="N211" i="18"/>
  <c r="N227" i="18"/>
  <c r="N243" i="18"/>
  <c r="N259" i="18"/>
  <c r="N275" i="18"/>
  <c r="N291" i="18"/>
  <c r="N307" i="18"/>
  <c r="N323" i="18"/>
  <c r="N339" i="18"/>
  <c r="N355" i="18"/>
  <c r="N21" i="18"/>
  <c r="N53" i="18"/>
  <c r="N75" i="18"/>
  <c r="N91" i="18"/>
  <c r="N123" i="18"/>
  <c r="N139" i="18"/>
  <c r="N155" i="18"/>
  <c r="N187" i="18"/>
  <c r="N203" i="18"/>
  <c r="N251" i="18"/>
  <c r="N283" i="18"/>
  <c r="N331" i="18"/>
  <c r="N363" i="18"/>
  <c r="N45" i="18"/>
  <c r="N71" i="18"/>
  <c r="N87" i="18"/>
  <c r="N103" i="18"/>
  <c r="N119" i="18"/>
  <c r="N135" i="18"/>
  <c r="N151" i="18"/>
  <c r="N167" i="18"/>
  <c r="N183" i="18"/>
  <c r="N199" i="18"/>
  <c r="N215" i="18"/>
  <c r="N231" i="18"/>
  <c r="N247" i="18"/>
  <c r="N263" i="18"/>
  <c r="N279" i="18"/>
  <c r="N295" i="18"/>
  <c r="N311" i="18"/>
  <c r="N327" i="18"/>
  <c r="N343" i="18"/>
  <c r="N359" i="18"/>
  <c r="N107" i="18"/>
  <c r="N171" i="18"/>
  <c r="N219" i="18"/>
  <c r="N235" i="18"/>
  <c r="N267" i="18"/>
  <c r="N299" i="18"/>
  <c r="N315" i="18"/>
  <c r="N347" i="18"/>
  <c r="K18" i="18"/>
  <c r="K22" i="18"/>
  <c r="K26" i="18"/>
  <c r="K30" i="18"/>
  <c r="K34" i="18"/>
  <c r="K38" i="18"/>
  <c r="K42" i="18"/>
  <c r="K46" i="18"/>
  <c r="K50" i="18"/>
  <c r="K54" i="18"/>
  <c r="K58" i="18"/>
  <c r="K62" i="18"/>
  <c r="K66" i="18"/>
  <c r="K70" i="18"/>
  <c r="K74" i="18"/>
  <c r="K78" i="18"/>
  <c r="K82" i="18"/>
  <c r="K86" i="18"/>
  <c r="K90" i="18"/>
  <c r="K94" i="18"/>
  <c r="K98" i="18"/>
  <c r="K102" i="18"/>
  <c r="K106" i="18"/>
  <c r="K110" i="18"/>
  <c r="K114" i="18"/>
  <c r="K118" i="18"/>
  <c r="K122" i="18"/>
  <c r="K126" i="18"/>
  <c r="K130" i="18"/>
  <c r="K134" i="18"/>
  <c r="K138" i="18"/>
  <c r="K142" i="18"/>
  <c r="K146" i="18"/>
  <c r="K150" i="18"/>
  <c r="K154" i="18"/>
  <c r="K158" i="18"/>
  <c r="K162" i="18"/>
  <c r="K166" i="18"/>
  <c r="K170" i="18"/>
  <c r="K174" i="18"/>
  <c r="K178" i="18"/>
  <c r="K182" i="18"/>
  <c r="K186" i="18"/>
  <c r="K190" i="18"/>
  <c r="K194" i="18"/>
  <c r="K198" i="18"/>
  <c r="K202" i="18"/>
  <c r="K206" i="18"/>
  <c r="K210" i="18"/>
  <c r="K214" i="18"/>
  <c r="K218" i="18"/>
  <c r="K222" i="18"/>
  <c r="K226" i="18"/>
  <c r="K230" i="18"/>
  <c r="K234" i="18"/>
  <c r="K238" i="18"/>
  <c r="K242" i="18"/>
  <c r="K246" i="18"/>
  <c r="K250" i="18"/>
  <c r="K254" i="18"/>
  <c r="K258" i="18"/>
  <c r="K262" i="18"/>
  <c r="K266" i="18"/>
  <c r="K270" i="18"/>
  <c r="K274" i="18"/>
  <c r="K278" i="18"/>
  <c r="K282" i="18"/>
  <c r="K286" i="18"/>
  <c r="K290" i="18"/>
  <c r="K294" i="18"/>
  <c r="K298" i="18"/>
  <c r="K302" i="18"/>
  <c r="K306" i="18"/>
  <c r="K310" i="18"/>
  <c r="K314" i="18"/>
  <c r="K318" i="18"/>
  <c r="K322" i="18"/>
  <c r="K326" i="18"/>
  <c r="K330" i="18"/>
  <c r="K334" i="18"/>
  <c r="K338" i="18"/>
  <c r="K342" i="18"/>
  <c r="K346" i="18"/>
  <c r="K350" i="18"/>
  <c r="K354" i="18"/>
  <c r="K358" i="18"/>
  <c r="K362" i="18"/>
  <c r="K16" i="18"/>
  <c r="K20" i="18"/>
  <c r="K24" i="18"/>
  <c r="K28" i="18"/>
  <c r="K32" i="18"/>
  <c r="K36" i="18"/>
  <c r="K40" i="18"/>
  <c r="K44" i="18"/>
  <c r="K48" i="18"/>
  <c r="K52" i="18"/>
  <c r="K56" i="18"/>
  <c r="K60" i="18"/>
  <c r="K64" i="18"/>
  <c r="K68" i="18"/>
  <c r="K72" i="18"/>
  <c r="K76" i="18"/>
  <c r="K80" i="18"/>
  <c r="K84" i="18"/>
  <c r="K88" i="18"/>
  <c r="K92" i="18"/>
  <c r="K96" i="18"/>
  <c r="K100" i="18"/>
  <c r="K104" i="18"/>
  <c r="K108" i="18"/>
  <c r="K112" i="18"/>
  <c r="K116" i="18"/>
  <c r="K120" i="18"/>
  <c r="K124" i="18"/>
  <c r="K128" i="18"/>
  <c r="K132" i="18"/>
  <c r="K136" i="18"/>
  <c r="K140" i="18"/>
  <c r="K144" i="18"/>
  <c r="K148" i="18"/>
  <c r="K152" i="18"/>
  <c r="K156" i="18"/>
  <c r="K160" i="18"/>
  <c r="K164" i="18"/>
  <c r="K168" i="18"/>
  <c r="K172" i="18"/>
  <c r="K176" i="18"/>
  <c r="K180" i="18"/>
  <c r="K184" i="18"/>
  <c r="K188" i="18"/>
  <c r="K192" i="18"/>
  <c r="K196" i="18"/>
  <c r="K200" i="18"/>
  <c r="K204" i="18"/>
  <c r="K208" i="18"/>
  <c r="K212" i="18"/>
  <c r="K216" i="18"/>
  <c r="K220" i="18"/>
  <c r="K224" i="18"/>
  <c r="K228" i="18"/>
  <c r="K232" i="18"/>
  <c r="K236" i="18"/>
  <c r="K240" i="18"/>
  <c r="K244" i="18"/>
  <c r="K248" i="18"/>
  <c r="K252" i="18"/>
  <c r="K256" i="18"/>
  <c r="K260" i="18"/>
  <c r="K264" i="18"/>
  <c r="K268" i="18"/>
  <c r="K272" i="18"/>
  <c r="K276" i="18"/>
  <c r="K280" i="18"/>
  <c r="K284" i="18"/>
  <c r="K288" i="18"/>
  <c r="K292" i="18"/>
  <c r="K296" i="18"/>
  <c r="K300" i="18"/>
  <c r="K304" i="18"/>
  <c r="K308" i="18"/>
  <c r="K312" i="18"/>
  <c r="K316" i="18"/>
  <c r="K320" i="18"/>
  <c r="K324" i="18"/>
  <c r="K328" i="18"/>
  <c r="K332" i="18"/>
  <c r="K336" i="18"/>
  <c r="K19" i="18"/>
  <c r="K27" i="18"/>
  <c r="K35" i="18"/>
  <c r="K43" i="18"/>
  <c r="K51" i="18"/>
  <c r="K59" i="18"/>
  <c r="K67" i="18"/>
  <c r="K75" i="18"/>
  <c r="K83" i="18"/>
  <c r="K91" i="18"/>
  <c r="K99" i="18"/>
  <c r="K107" i="18"/>
  <c r="K115" i="18"/>
  <c r="K123" i="18"/>
  <c r="K131" i="18"/>
  <c r="K139" i="18"/>
  <c r="K147" i="18"/>
  <c r="K155" i="18"/>
  <c r="K163" i="18"/>
  <c r="K171" i="18"/>
  <c r="K179" i="18"/>
  <c r="K187" i="18"/>
  <c r="K195" i="18"/>
  <c r="K203" i="18"/>
  <c r="K211" i="18"/>
  <c r="K219" i="18"/>
  <c r="K227" i="18"/>
  <c r="K235" i="18"/>
  <c r="K243" i="18"/>
  <c r="K251" i="18"/>
  <c r="K259" i="18"/>
  <c r="K267" i="18"/>
  <c r="K275" i="18"/>
  <c r="K283" i="18"/>
  <c r="K291" i="18"/>
  <c r="K299" i="18"/>
  <c r="K307" i="18"/>
  <c r="K315" i="18"/>
  <c r="K323" i="18"/>
  <c r="K331" i="18"/>
  <c r="K339" i="18"/>
  <c r="K344" i="18"/>
  <c r="K349" i="18"/>
  <c r="K355" i="18"/>
  <c r="K360" i="18"/>
  <c r="K365" i="18"/>
  <c r="K17" i="18"/>
  <c r="K33" i="18"/>
  <c r="K57" i="18"/>
  <c r="K89" i="18"/>
  <c r="K129" i="18"/>
  <c r="K153" i="18"/>
  <c r="K177" i="18"/>
  <c r="K209" i="18"/>
  <c r="K233" i="18"/>
  <c r="K265" i="18"/>
  <c r="K289" i="18"/>
  <c r="K313" i="18"/>
  <c r="K337" i="18"/>
  <c r="K353" i="18"/>
  <c r="K21" i="18"/>
  <c r="K29" i="18"/>
  <c r="K37" i="18"/>
  <c r="K45" i="18"/>
  <c r="K53" i="18"/>
  <c r="K61" i="18"/>
  <c r="K69" i="18"/>
  <c r="K77" i="18"/>
  <c r="K85" i="18"/>
  <c r="K93" i="18"/>
  <c r="K101" i="18"/>
  <c r="K109" i="18"/>
  <c r="K117" i="18"/>
  <c r="K125" i="18"/>
  <c r="K133" i="18"/>
  <c r="K141" i="18"/>
  <c r="K149" i="18"/>
  <c r="K157" i="18"/>
  <c r="K165" i="18"/>
  <c r="K173" i="18"/>
  <c r="K181" i="18"/>
  <c r="K189" i="18"/>
  <c r="K197" i="18"/>
  <c r="K205" i="18"/>
  <c r="K213" i="18"/>
  <c r="K221" i="18"/>
  <c r="K229" i="18"/>
  <c r="K237" i="18"/>
  <c r="K245" i="18"/>
  <c r="K253" i="18"/>
  <c r="K261" i="18"/>
  <c r="K269" i="18"/>
  <c r="K277" i="18"/>
  <c r="K285" i="18"/>
  <c r="K293" i="18"/>
  <c r="K301" i="18"/>
  <c r="K309" i="18"/>
  <c r="K317" i="18"/>
  <c r="K325" i="18"/>
  <c r="K333" i="18"/>
  <c r="K340" i="18"/>
  <c r="K345" i="18"/>
  <c r="K351" i="18"/>
  <c r="K356" i="18"/>
  <c r="K361" i="18"/>
  <c r="K25" i="18"/>
  <c r="K49" i="18"/>
  <c r="K65" i="18"/>
  <c r="K97" i="18"/>
  <c r="K137" i="18"/>
  <c r="K161" i="18"/>
  <c r="K193" i="18"/>
  <c r="K225" i="18"/>
  <c r="K249" i="18"/>
  <c r="K281" i="18"/>
  <c r="K297" i="18"/>
  <c r="K321" i="18"/>
  <c r="K343" i="18"/>
  <c r="K359" i="18"/>
  <c r="K23" i="18"/>
  <c r="K31" i="18"/>
  <c r="K39" i="18"/>
  <c r="K47" i="18"/>
  <c r="K55" i="18"/>
  <c r="K63" i="18"/>
  <c r="K71" i="18"/>
  <c r="K79" i="18"/>
  <c r="K87" i="18"/>
  <c r="K95" i="18"/>
  <c r="K103" i="18"/>
  <c r="K111" i="18"/>
  <c r="K119" i="18"/>
  <c r="K127" i="18"/>
  <c r="K135" i="18"/>
  <c r="K143" i="18"/>
  <c r="K151" i="18"/>
  <c r="K159" i="18"/>
  <c r="K167" i="18"/>
  <c r="K175" i="18"/>
  <c r="K183" i="18"/>
  <c r="K191" i="18"/>
  <c r="K199" i="18"/>
  <c r="K207" i="18"/>
  <c r="K215" i="18"/>
  <c r="K223" i="18"/>
  <c r="K231" i="18"/>
  <c r="K239" i="18"/>
  <c r="K247" i="18"/>
  <c r="K255" i="18"/>
  <c r="K263" i="18"/>
  <c r="K271" i="18"/>
  <c r="K279" i="18"/>
  <c r="K287" i="18"/>
  <c r="K295" i="18"/>
  <c r="K303" i="18"/>
  <c r="K311" i="18"/>
  <c r="K319" i="18"/>
  <c r="K327" i="18"/>
  <c r="K335" i="18"/>
  <c r="K341" i="18"/>
  <c r="K347" i="18"/>
  <c r="K352" i="18"/>
  <c r="K357" i="18"/>
  <c r="K363" i="18"/>
  <c r="K41" i="18"/>
  <c r="K73" i="18"/>
  <c r="K81" i="18"/>
  <c r="K105" i="18"/>
  <c r="K113" i="18"/>
  <c r="K121" i="18"/>
  <c r="K145" i="18"/>
  <c r="K169" i="18"/>
  <c r="K185" i="18"/>
  <c r="K201" i="18"/>
  <c r="K217" i="18"/>
  <c r="K241" i="18"/>
  <c r="K257" i="18"/>
  <c r="K273" i="18"/>
  <c r="K305" i="18"/>
  <c r="K329" i="18"/>
  <c r="K348" i="18"/>
  <c r="K364" i="18"/>
  <c r="S19" i="18"/>
  <c r="S23" i="18"/>
  <c r="S27" i="18"/>
  <c r="S31" i="18"/>
  <c r="S35" i="18"/>
  <c r="S39" i="18"/>
  <c r="S43" i="18"/>
  <c r="S47" i="18"/>
  <c r="S51" i="18"/>
  <c r="S55" i="18"/>
  <c r="S59" i="18"/>
  <c r="S63" i="18"/>
  <c r="S67" i="18"/>
  <c r="S71" i="18"/>
  <c r="S75" i="18"/>
  <c r="S79" i="18"/>
  <c r="S83" i="18"/>
  <c r="S87" i="18"/>
  <c r="S91" i="18"/>
  <c r="S95" i="18"/>
  <c r="S99" i="18"/>
  <c r="S103" i="18"/>
  <c r="S107" i="18"/>
  <c r="S111" i="18"/>
  <c r="S115" i="18"/>
  <c r="S119" i="18"/>
  <c r="S123" i="18"/>
  <c r="S127" i="18"/>
  <c r="S131" i="18"/>
  <c r="S135" i="18"/>
  <c r="S139" i="18"/>
  <c r="S143" i="18"/>
  <c r="S147" i="18"/>
  <c r="S151" i="18"/>
  <c r="S155" i="18"/>
  <c r="S159" i="18"/>
  <c r="S163" i="18"/>
  <c r="S167" i="18"/>
  <c r="S171" i="18"/>
  <c r="S175" i="18"/>
  <c r="S179" i="18"/>
  <c r="S183" i="18"/>
  <c r="S187" i="18"/>
  <c r="S191" i="18"/>
  <c r="S195" i="18"/>
  <c r="S199" i="18"/>
  <c r="S203" i="18"/>
  <c r="S207" i="18"/>
  <c r="S211" i="18"/>
  <c r="S215" i="18"/>
  <c r="S219" i="18"/>
  <c r="S223" i="18"/>
  <c r="S227" i="18"/>
  <c r="S231" i="18"/>
  <c r="S235" i="18"/>
  <c r="S239" i="18"/>
  <c r="S243" i="18"/>
  <c r="S247" i="18"/>
  <c r="S251" i="18"/>
  <c r="S255" i="18"/>
  <c r="S259" i="18"/>
  <c r="S263" i="18"/>
  <c r="S267" i="18"/>
  <c r="S271" i="18"/>
  <c r="S275" i="18"/>
  <c r="S279" i="18"/>
  <c r="S283" i="18"/>
  <c r="S287" i="18"/>
  <c r="S291" i="18"/>
  <c r="S295" i="18"/>
  <c r="S299" i="18"/>
  <c r="S303" i="18"/>
  <c r="S307" i="18"/>
  <c r="S311" i="18"/>
  <c r="S315" i="18"/>
  <c r="S319" i="18"/>
  <c r="S323" i="18"/>
  <c r="S327" i="18"/>
  <c r="S331" i="18"/>
  <c r="S335" i="18"/>
  <c r="S339" i="18"/>
  <c r="S343" i="18"/>
  <c r="S347" i="18"/>
  <c r="S351" i="18"/>
  <c r="S355" i="18"/>
  <c r="S359" i="18"/>
  <c r="S363" i="18"/>
  <c r="S16" i="18"/>
  <c r="S20" i="18"/>
  <c r="S24" i="18"/>
  <c r="S28" i="18"/>
  <c r="S32" i="18"/>
  <c r="S36" i="18"/>
  <c r="S40" i="18"/>
  <c r="S44" i="18"/>
  <c r="S48" i="18"/>
  <c r="S52" i="18"/>
  <c r="S56" i="18"/>
  <c r="S60" i="18"/>
  <c r="S64" i="18"/>
  <c r="S68" i="18"/>
  <c r="S72" i="18"/>
  <c r="S76" i="18"/>
  <c r="S80" i="18"/>
  <c r="S84" i="18"/>
  <c r="S88" i="18"/>
  <c r="S92" i="18"/>
  <c r="S96" i="18"/>
  <c r="S100" i="18"/>
  <c r="S104" i="18"/>
  <c r="S108" i="18"/>
  <c r="S112" i="18"/>
  <c r="S116" i="18"/>
  <c r="S120" i="18"/>
  <c r="S124" i="18"/>
  <c r="S128" i="18"/>
  <c r="S132" i="18"/>
  <c r="S136" i="18"/>
  <c r="S140" i="18"/>
  <c r="S144" i="18"/>
  <c r="S148" i="18"/>
  <c r="S152" i="18"/>
  <c r="S156" i="18"/>
  <c r="S160" i="18"/>
  <c r="S164" i="18"/>
  <c r="S168" i="18"/>
  <c r="S172" i="18"/>
  <c r="S176" i="18"/>
  <c r="S180" i="18"/>
  <c r="S184" i="18"/>
  <c r="S188" i="18"/>
  <c r="S192" i="18"/>
  <c r="S196" i="18"/>
  <c r="S200" i="18"/>
  <c r="S204" i="18"/>
  <c r="S208" i="18"/>
  <c r="S212" i="18"/>
  <c r="S216" i="18"/>
  <c r="S220" i="18"/>
  <c r="S224" i="18"/>
  <c r="S228" i="18"/>
  <c r="S232" i="18"/>
  <c r="S236" i="18"/>
  <c r="S240" i="18"/>
  <c r="S244" i="18"/>
  <c r="S248" i="18"/>
  <c r="S252" i="18"/>
  <c r="S256" i="18"/>
  <c r="S260" i="18"/>
  <c r="S264" i="18"/>
  <c r="S268" i="18"/>
  <c r="S272" i="18"/>
  <c r="S276" i="18"/>
  <c r="S280" i="18"/>
  <c r="S284" i="18"/>
  <c r="S288" i="18"/>
  <c r="S292" i="18"/>
  <c r="S296" i="18"/>
  <c r="S300" i="18"/>
  <c r="S304" i="18"/>
  <c r="S308" i="18"/>
  <c r="S312" i="18"/>
  <c r="S316" i="18"/>
  <c r="S320" i="18"/>
  <c r="S324" i="18"/>
  <c r="S328" i="18"/>
  <c r="S332" i="18"/>
  <c r="S336" i="18"/>
  <c r="S340" i="18"/>
  <c r="S344" i="18"/>
  <c r="S348" i="18"/>
  <c r="S352" i="18"/>
  <c r="S356" i="18"/>
  <c r="S360" i="18"/>
  <c r="S364" i="18"/>
  <c r="S17" i="18"/>
  <c r="S21" i="18"/>
  <c r="S25" i="18"/>
  <c r="S29" i="18"/>
  <c r="S33" i="18"/>
  <c r="S37" i="18"/>
  <c r="S41" i="18"/>
  <c r="S45" i="18"/>
  <c r="S49" i="18"/>
  <c r="S53" i="18"/>
  <c r="S57" i="18"/>
  <c r="S61" i="18"/>
  <c r="S65" i="18"/>
  <c r="S69" i="18"/>
  <c r="S73" i="18"/>
  <c r="S77" i="18"/>
  <c r="S81" i="18"/>
  <c r="S85" i="18"/>
  <c r="S89" i="18"/>
  <c r="S93" i="18"/>
  <c r="S97" i="18"/>
  <c r="S101" i="18"/>
  <c r="S105" i="18"/>
  <c r="S109" i="18"/>
  <c r="S113" i="18"/>
  <c r="S117" i="18"/>
  <c r="S121" i="18"/>
  <c r="S125" i="18"/>
  <c r="S129" i="18"/>
  <c r="S133" i="18"/>
  <c r="S137" i="18"/>
  <c r="S141" i="18"/>
  <c r="S145" i="18"/>
  <c r="S149" i="18"/>
  <c r="S153" i="18"/>
  <c r="S157" i="18"/>
  <c r="S161" i="18"/>
  <c r="S165" i="18"/>
  <c r="S169" i="18"/>
  <c r="S173" i="18"/>
  <c r="S177" i="18"/>
  <c r="S181" i="18"/>
  <c r="S185" i="18"/>
  <c r="S189" i="18"/>
  <c r="S193" i="18"/>
  <c r="S197" i="18"/>
  <c r="S201" i="18"/>
  <c r="S205" i="18"/>
  <c r="S209" i="18"/>
  <c r="S213" i="18"/>
  <c r="S217" i="18"/>
  <c r="S221" i="18"/>
  <c r="S225" i="18"/>
  <c r="S229" i="18"/>
  <c r="S233" i="18"/>
  <c r="S237" i="18"/>
  <c r="S241" i="18"/>
  <c r="S245" i="18"/>
  <c r="S249" i="18"/>
  <c r="S253" i="18"/>
  <c r="S257" i="18"/>
  <c r="S261" i="18"/>
  <c r="S265" i="18"/>
  <c r="S269" i="18"/>
  <c r="S273" i="18"/>
  <c r="S277" i="18"/>
  <c r="S281" i="18"/>
  <c r="S285" i="18"/>
  <c r="S289" i="18"/>
  <c r="S293" i="18"/>
  <c r="S297" i="18"/>
  <c r="S301" i="18"/>
  <c r="S305" i="18"/>
  <c r="S309" i="18"/>
  <c r="S313" i="18"/>
  <c r="S317" i="18"/>
  <c r="S321" i="18"/>
  <c r="S325" i="18"/>
  <c r="S329" i="18"/>
  <c r="S333" i="18"/>
  <c r="S337" i="18"/>
  <c r="S341" i="18"/>
  <c r="S345" i="18"/>
  <c r="S349" i="18"/>
  <c r="S353" i="18"/>
  <c r="S357" i="18"/>
  <c r="S361" i="18"/>
  <c r="S365" i="18"/>
  <c r="S22" i="18"/>
  <c r="S38" i="18"/>
  <c r="S54" i="18"/>
  <c r="S70" i="18"/>
  <c r="S86" i="18"/>
  <c r="S102" i="18"/>
  <c r="S118" i="18"/>
  <c r="S134" i="18"/>
  <c r="S150" i="18"/>
  <c r="S166" i="18"/>
  <c r="S182" i="18"/>
  <c r="S198" i="18"/>
  <c r="S214" i="18"/>
  <c r="S230" i="18"/>
  <c r="S246" i="18"/>
  <c r="S262" i="18"/>
  <c r="S278" i="18"/>
  <c r="S294" i="18"/>
  <c r="S310" i="18"/>
  <c r="S326" i="18"/>
  <c r="S342" i="18"/>
  <c r="S358" i="18"/>
  <c r="S26" i="18"/>
  <c r="S42" i="18"/>
  <c r="S58" i="18"/>
  <c r="S74" i="18"/>
  <c r="S90" i="18"/>
  <c r="S106" i="18"/>
  <c r="S122" i="18"/>
  <c r="S138" i="18"/>
  <c r="S154" i="18"/>
  <c r="S170" i="18"/>
  <c r="S186" i="18"/>
  <c r="S202" i="18"/>
  <c r="S218" i="18"/>
  <c r="S234" i="18"/>
  <c r="S250" i="18"/>
  <c r="S266" i="18"/>
  <c r="S282" i="18"/>
  <c r="S298" i="18"/>
  <c r="S314" i="18"/>
  <c r="S330" i="18"/>
  <c r="S346" i="18"/>
  <c r="S362" i="18"/>
  <c r="S30" i="18"/>
  <c r="S46" i="18"/>
  <c r="S62" i="18"/>
  <c r="S78" i="18"/>
  <c r="S94" i="18"/>
  <c r="S110" i="18"/>
  <c r="S126" i="18"/>
  <c r="S142" i="18"/>
  <c r="S158" i="18"/>
  <c r="S174" i="18"/>
  <c r="S190" i="18"/>
  <c r="S206" i="18"/>
  <c r="S222" i="18"/>
  <c r="S238" i="18"/>
  <c r="S254" i="18"/>
  <c r="S270" i="18"/>
  <c r="S286" i="18"/>
  <c r="S302" i="18"/>
  <c r="S318" i="18"/>
  <c r="S334" i="18"/>
  <c r="S350" i="18"/>
  <c r="S18" i="18"/>
  <c r="S82" i="18"/>
  <c r="S146" i="18"/>
  <c r="S210" i="18"/>
  <c r="S274" i="18"/>
  <c r="S338" i="18"/>
  <c r="S34" i="18"/>
  <c r="S98" i="18"/>
  <c r="S162" i="18"/>
  <c r="S226" i="18"/>
  <c r="S290" i="18"/>
  <c r="S354" i="18"/>
  <c r="S50" i="18"/>
  <c r="S114" i="18"/>
  <c r="S178" i="18"/>
  <c r="S242" i="18"/>
  <c r="S306" i="18"/>
  <c r="S66" i="18"/>
  <c r="S322" i="18"/>
  <c r="S258" i="18"/>
  <c r="S130" i="18"/>
  <c r="S19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85" i="18"/>
  <c r="F89" i="18"/>
  <c r="F93" i="18"/>
  <c r="F97" i="18"/>
  <c r="F101" i="18"/>
  <c r="F105" i="18"/>
  <c r="F109" i="18"/>
  <c r="F113" i="18"/>
  <c r="F117" i="18"/>
  <c r="F121" i="18"/>
  <c r="F125" i="18"/>
  <c r="F129" i="18"/>
  <c r="F133" i="18"/>
  <c r="F137" i="18"/>
  <c r="F141" i="18"/>
  <c r="F145" i="18"/>
  <c r="F149" i="18"/>
  <c r="F153" i="18"/>
  <c r="F157" i="18"/>
  <c r="F161" i="18"/>
  <c r="F165" i="18"/>
  <c r="F169" i="18"/>
  <c r="F173" i="18"/>
  <c r="F177" i="18"/>
  <c r="F181" i="18"/>
  <c r="F185" i="18"/>
  <c r="F189" i="18"/>
  <c r="F193" i="18"/>
  <c r="F197" i="18"/>
  <c r="F201" i="18"/>
  <c r="F205" i="18"/>
  <c r="F209" i="18"/>
  <c r="F213" i="18"/>
  <c r="F217" i="18"/>
  <c r="F221" i="18"/>
  <c r="F225" i="18"/>
  <c r="F229" i="18"/>
  <c r="F233" i="18"/>
  <c r="F237" i="18"/>
  <c r="F241" i="18"/>
  <c r="F245" i="18"/>
  <c r="F249" i="18"/>
  <c r="F253" i="18"/>
  <c r="F257" i="18"/>
  <c r="F261" i="18"/>
  <c r="F265" i="18"/>
  <c r="F269" i="18"/>
  <c r="F273" i="18"/>
  <c r="F277" i="18"/>
  <c r="F281" i="18"/>
  <c r="F285" i="18"/>
  <c r="F289" i="18"/>
  <c r="F293" i="18"/>
  <c r="F297" i="18"/>
  <c r="F301" i="18"/>
  <c r="F305" i="18"/>
  <c r="F309" i="18"/>
  <c r="F313" i="18"/>
  <c r="F317" i="18"/>
  <c r="F321" i="18"/>
  <c r="F325" i="18"/>
  <c r="F329" i="18"/>
  <c r="F333" i="18"/>
  <c r="F337" i="18"/>
  <c r="F341" i="18"/>
  <c r="F345" i="18"/>
  <c r="F349" i="18"/>
  <c r="F353" i="18"/>
  <c r="F357" i="18"/>
  <c r="F361" i="18"/>
  <c r="F365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82" i="18"/>
  <c r="F86" i="18"/>
  <c r="F90" i="18"/>
  <c r="F94" i="18"/>
  <c r="F98" i="18"/>
  <c r="F102" i="18"/>
  <c r="F106" i="18"/>
  <c r="F110" i="18"/>
  <c r="F114" i="18"/>
  <c r="F118" i="18"/>
  <c r="F122" i="18"/>
  <c r="F126" i="18"/>
  <c r="F130" i="18"/>
  <c r="F134" i="18"/>
  <c r="F138" i="18"/>
  <c r="F142" i="18"/>
  <c r="F146" i="18"/>
  <c r="F150" i="18"/>
  <c r="F154" i="18"/>
  <c r="F158" i="18"/>
  <c r="F162" i="18"/>
  <c r="F166" i="18"/>
  <c r="F170" i="18"/>
  <c r="F174" i="18"/>
  <c r="F178" i="18"/>
  <c r="F182" i="18"/>
  <c r="F186" i="18"/>
  <c r="F190" i="18"/>
  <c r="F194" i="18"/>
  <c r="F198" i="18"/>
  <c r="F202" i="18"/>
  <c r="F206" i="18"/>
  <c r="F210" i="18"/>
  <c r="F214" i="18"/>
  <c r="F218" i="18"/>
  <c r="F222" i="18"/>
  <c r="F226" i="18"/>
  <c r="F230" i="18"/>
  <c r="F234" i="18"/>
  <c r="F238" i="18"/>
  <c r="F242" i="18"/>
  <c r="F246" i="18"/>
  <c r="F250" i="18"/>
  <c r="F254" i="18"/>
  <c r="F258" i="18"/>
  <c r="F262" i="18"/>
  <c r="F266" i="18"/>
  <c r="F270" i="18"/>
  <c r="F274" i="18"/>
  <c r="F278" i="18"/>
  <c r="F282" i="18"/>
  <c r="F286" i="18"/>
  <c r="F290" i="18"/>
  <c r="F294" i="18"/>
  <c r="F298" i="18"/>
  <c r="F302" i="18"/>
  <c r="F306" i="18"/>
  <c r="F310" i="18"/>
  <c r="F314" i="18"/>
  <c r="F318" i="18"/>
  <c r="F322" i="18"/>
  <c r="F326" i="18"/>
  <c r="F330" i="18"/>
  <c r="F334" i="18"/>
  <c r="F338" i="18"/>
  <c r="F342" i="18"/>
  <c r="F346" i="18"/>
  <c r="F350" i="18"/>
  <c r="F354" i="18"/>
  <c r="F358" i="18"/>
  <c r="F362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71" i="18"/>
  <c r="F75" i="18"/>
  <c r="F79" i="18"/>
  <c r="F83" i="18"/>
  <c r="F87" i="18"/>
  <c r="F91" i="18"/>
  <c r="F95" i="18"/>
  <c r="F99" i="18"/>
  <c r="F103" i="18"/>
  <c r="F107" i="18"/>
  <c r="F111" i="18"/>
  <c r="F115" i="18"/>
  <c r="F119" i="18"/>
  <c r="F123" i="18"/>
  <c r="F127" i="18"/>
  <c r="F131" i="18"/>
  <c r="F135" i="18"/>
  <c r="F139" i="18"/>
  <c r="F143" i="18"/>
  <c r="F147" i="18"/>
  <c r="F151" i="18"/>
  <c r="F155" i="18"/>
  <c r="F159" i="18"/>
  <c r="F163" i="18"/>
  <c r="F167" i="18"/>
  <c r="F171" i="18"/>
  <c r="F175" i="18"/>
  <c r="F179" i="18"/>
  <c r="F183" i="18"/>
  <c r="F187" i="18"/>
  <c r="F191" i="18"/>
  <c r="F195" i="18"/>
  <c r="F199" i="18"/>
  <c r="F203" i="18"/>
  <c r="F207" i="18"/>
  <c r="F211" i="18"/>
  <c r="F215" i="18"/>
  <c r="F219" i="18"/>
  <c r="F223" i="18"/>
  <c r="F227" i="18"/>
  <c r="F231" i="18"/>
  <c r="F235" i="18"/>
  <c r="F239" i="18"/>
  <c r="F243" i="18"/>
  <c r="F247" i="18"/>
  <c r="F251" i="18"/>
  <c r="F255" i="18"/>
  <c r="F259" i="18"/>
  <c r="F263" i="18"/>
  <c r="F267" i="18"/>
  <c r="F271" i="18"/>
  <c r="F275" i="18"/>
  <c r="F279" i="18"/>
  <c r="F283" i="18"/>
  <c r="F287" i="18"/>
  <c r="F291" i="18"/>
  <c r="F295" i="18"/>
  <c r="F299" i="18"/>
  <c r="F303" i="18"/>
  <c r="F307" i="18"/>
  <c r="F311" i="18"/>
  <c r="F315" i="18"/>
  <c r="F319" i="18"/>
  <c r="F323" i="18"/>
  <c r="F327" i="18"/>
  <c r="F331" i="18"/>
  <c r="F335" i="18"/>
  <c r="F339" i="18"/>
  <c r="F343" i="18"/>
  <c r="F347" i="18"/>
  <c r="F351" i="18"/>
  <c r="F355" i="18"/>
  <c r="F359" i="18"/>
  <c r="F363" i="18"/>
  <c r="F16" i="18"/>
  <c r="F32" i="18"/>
  <c r="F48" i="18"/>
  <c r="F64" i="18"/>
  <c r="F80" i="18"/>
  <c r="F96" i="18"/>
  <c r="F112" i="18"/>
  <c r="F128" i="18"/>
  <c r="F144" i="18"/>
  <c r="F160" i="18"/>
  <c r="F176" i="18"/>
  <c r="F192" i="18"/>
  <c r="F208" i="18"/>
  <c r="F224" i="18"/>
  <c r="F240" i="18"/>
  <c r="F256" i="18"/>
  <c r="F272" i="18"/>
  <c r="F288" i="18"/>
  <c r="F304" i="18"/>
  <c r="F320" i="18"/>
  <c r="F336" i="18"/>
  <c r="F352" i="18"/>
  <c r="F132" i="18"/>
  <c r="F164" i="18"/>
  <c r="F180" i="18"/>
  <c r="F212" i="18"/>
  <c r="F228" i="18"/>
  <c r="F244" i="18"/>
  <c r="F260" i="18"/>
  <c r="F292" i="18"/>
  <c r="F308" i="18"/>
  <c r="F324" i="18"/>
  <c r="F340" i="18"/>
  <c r="F356" i="18"/>
  <c r="F44" i="18"/>
  <c r="F76" i="18"/>
  <c r="F108" i="18"/>
  <c r="F140" i="18"/>
  <c r="F188" i="18"/>
  <c r="F220" i="18"/>
  <c r="F268" i="18"/>
  <c r="F316" i="18"/>
  <c r="F348" i="18"/>
  <c r="F20" i="18"/>
  <c r="F36" i="18"/>
  <c r="F52" i="18"/>
  <c r="F68" i="18"/>
  <c r="F84" i="18"/>
  <c r="F100" i="18"/>
  <c r="F116" i="18"/>
  <c r="F148" i="18"/>
  <c r="F196" i="18"/>
  <c r="F276" i="18"/>
  <c r="F92" i="18"/>
  <c r="F156" i="18"/>
  <c r="F204" i="18"/>
  <c r="F252" i="18"/>
  <c r="F300" i="18"/>
  <c r="F364" i="18"/>
  <c r="F24" i="18"/>
  <c r="F40" i="18"/>
  <c r="F56" i="18"/>
  <c r="F72" i="18"/>
  <c r="F88" i="18"/>
  <c r="F104" i="18"/>
  <c r="F120" i="18"/>
  <c r="F136" i="18"/>
  <c r="F152" i="18"/>
  <c r="F168" i="18"/>
  <c r="F184" i="18"/>
  <c r="F200" i="18"/>
  <c r="F216" i="18"/>
  <c r="F232" i="18"/>
  <c r="F248" i="18"/>
  <c r="F264" i="18"/>
  <c r="F280" i="18"/>
  <c r="F296" i="18"/>
  <c r="F312" i="18"/>
  <c r="F328" i="18"/>
  <c r="F344" i="18"/>
  <c r="F360" i="18"/>
  <c r="F28" i="18"/>
  <c r="F60" i="18"/>
  <c r="F124" i="18"/>
  <c r="F172" i="18"/>
  <c r="F236" i="18"/>
  <c r="F284" i="18"/>
  <c r="F332" i="18"/>
  <c r="Q19" i="18"/>
  <c r="Q23" i="18"/>
  <c r="Q27" i="18"/>
  <c r="Q31" i="18"/>
  <c r="Q35" i="18"/>
  <c r="Q39" i="18"/>
  <c r="Q43" i="18"/>
  <c r="Q47" i="18"/>
  <c r="Q51" i="18"/>
  <c r="Q55" i="18"/>
  <c r="Q59" i="18"/>
  <c r="Q63" i="18"/>
  <c r="Q67" i="18"/>
  <c r="Q71" i="18"/>
  <c r="Q75" i="18"/>
  <c r="Q79" i="18"/>
  <c r="Q83" i="18"/>
  <c r="Q87" i="18"/>
  <c r="Q91" i="18"/>
  <c r="Q95" i="18"/>
  <c r="Q99" i="18"/>
  <c r="Q103" i="18"/>
  <c r="Q107" i="18"/>
  <c r="Q111" i="18"/>
  <c r="Q115" i="18"/>
  <c r="Q119" i="18"/>
  <c r="Q123" i="18"/>
  <c r="Q127" i="18"/>
  <c r="Q131" i="18"/>
  <c r="Q135" i="18"/>
  <c r="Q139" i="18"/>
  <c r="Q143" i="18"/>
  <c r="Q147" i="18"/>
  <c r="Q151" i="18"/>
  <c r="Q16" i="18"/>
  <c r="Q20" i="18"/>
  <c r="Q24" i="18"/>
  <c r="Q28" i="18"/>
  <c r="Q17" i="18"/>
  <c r="Q21" i="18"/>
  <c r="Q25" i="18"/>
  <c r="Q29" i="18"/>
  <c r="Q26" i="18"/>
  <c r="Q34" i="18"/>
  <c r="Q40" i="18"/>
  <c r="Q45" i="18"/>
  <c r="Q50" i="18"/>
  <c r="Q56" i="18"/>
  <c r="Q61" i="18"/>
  <c r="Q66" i="18"/>
  <c r="Q72" i="18"/>
  <c r="Q77" i="18"/>
  <c r="Q82" i="18"/>
  <c r="Q88" i="18"/>
  <c r="Q93" i="18"/>
  <c r="Q98" i="18"/>
  <c r="Q104" i="18"/>
  <c r="Q109" i="18"/>
  <c r="Q114" i="18"/>
  <c r="Q120" i="18"/>
  <c r="Q125" i="18"/>
  <c r="Q130" i="18"/>
  <c r="Q136" i="18"/>
  <c r="Q141" i="18"/>
  <c r="Q146" i="18"/>
  <c r="Q152" i="18"/>
  <c r="Q156" i="18"/>
  <c r="Q160" i="18"/>
  <c r="Q164" i="18"/>
  <c r="Q168" i="18"/>
  <c r="Q172" i="18"/>
  <c r="Q176" i="18"/>
  <c r="Q180" i="18"/>
  <c r="Q184" i="18"/>
  <c r="Q188" i="18"/>
  <c r="Q192" i="18"/>
  <c r="Q196" i="18"/>
  <c r="Q200" i="18"/>
  <c r="Q204" i="18"/>
  <c r="Q208" i="18"/>
  <c r="Q212" i="18"/>
  <c r="Q216" i="18"/>
  <c r="Q220" i="18"/>
  <c r="Q224" i="18"/>
  <c r="Q228" i="18"/>
  <c r="Q232" i="18"/>
  <c r="Q236" i="18"/>
  <c r="Q240" i="18"/>
  <c r="Q244" i="18"/>
  <c r="Q248" i="18"/>
  <c r="Q252" i="18"/>
  <c r="Q256" i="18"/>
  <c r="Q260" i="18"/>
  <c r="Q264" i="18"/>
  <c r="Q268" i="18"/>
  <c r="Q272" i="18"/>
  <c r="Q276" i="18"/>
  <c r="Q280" i="18"/>
  <c r="Q284" i="18"/>
  <c r="Q288" i="18"/>
  <c r="Q292" i="18"/>
  <c r="Q296" i="18"/>
  <c r="Q300" i="18"/>
  <c r="Q304" i="18"/>
  <c r="Q308" i="18"/>
  <c r="Q312" i="18"/>
  <c r="Q316" i="18"/>
  <c r="Q320" i="18"/>
  <c r="Q324" i="18"/>
  <c r="Q328" i="18"/>
  <c r="Q332" i="18"/>
  <c r="Q336" i="18"/>
  <c r="Q340" i="18"/>
  <c r="Q344" i="18"/>
  <c r="Q348" i="18"/>
  <c r="Q352" i="18"/>
  <c r="Q356" i="18"/>
  <c r="Q360" i="18"/>
  <c r="Q364" i="18"/>
  <c r="Q30" i="18"/>
  <c r="Q36" i="18"/>
  <c r="Q41" i="18"/>
  <c r="Q46" i="18"/>
  <c r="Q52" i="18"/>
  <c r="Q57" i="18"/>
  <c r="Q62" i="18"/>
  <c r="Q68" i="18"/>
  <c r="Q73" i="18"/>
  <c r="Q78" i="18"/>
  <c r="Q84" i="18"/>
  <c r="Q89" i="18"/>
  <c r="Q94" i="18"/>
  <c r="Q100" i="18"/>
  <c r="Q105" i="18"/>
  <c r="Q110" i="18"/>
  <c r="Q116" i="18"/>
  <c r="Q121" i="18"/>
  <c r="Q126" i="18"/>
  <c r="Q132" i="18"/>
  <c r="Q137" i="18"/>
  <c r="Q142" i="18"/>
  <c r="Q148" i="18"/>
  <c r="Q153" i="18"/>
  <c r="Q157" i="18"/>
  <c r="Q161" i="18"/>
  <c r="Q165" i="18"/>
  <c r="Q169" i="18"/>
  <c r="Q173" i="18"/>
  <c r="Q177" i="18"/>
  <c r="Q181" i="18"/>
  <c r="Q185" i="18"/>
  <c r="Q189" i="18"/>
  <c r="Q193" i="18"/>
  <c r="Q197" i="18"/>
  <c r="Q201" i="18"/>
  <c r="Q205" i="18"/>
  <c r="Q209" i="18"/>
  <c r="Q213" i="18"/>
  <c r="Q217" i="18"/>
  <c r="Q221" i="18"/>
  <c r="Q225" i="18"/>
  <c r="Q229" i="18"/>
  <c r="Q233" i="18"/>
  <c r="Q237" i="18"/>
  <c r="Q241" i="18"/>
  <c r="Q245" i="18"/>
  <c r="Q249" i="18"/>
  <c r="Q253" i="18"/>
  <c r="Q257" i="18"/>
  <c r="Q261" i="18"/>
  <c r="Q265" i="18"/>
  <c r="Q269" i="18"/>
  <c r="Q273" i="18"/>
  <c r="Q277" i="18"/>
  <c r="Q281" i="18"/>
  <c r="Q285" i="18"/>
  <c r="Q289" i="18"/>
  <c r="Q293" i="18"/>
  <c r="Q297" i="18"/>
  <c r="Q301" i="18"/>
  <c r="Q305" i="18"/>
  <c r="Q309" i="18"/>
  <c r="Q313" i="18"/>
  <c r="Q317" i="18"/>
  <c r="Q321" i="18"/>
  <c r="Q325" i="18"/>
  <c r="Q329" i="18"/>
  <c r="Q333" i="18"/>
  <c r="Q337" i="18"/>
  <c r="Q341" i="18"/>
  <c r="Q345" i="18"/>
  <c r="Q349" i="18"/>
  <c r="Q353" i="18"/>
  <c r="Q357" i="18"/>
  <c r="Q361" i="18"/>
  <c r="Q365" i="18"/>
  <c r="Q18" i="18"/>
  <c r="Q32" i="18"/>
  <c r="Q37" i="18"/>
  <c r="Q42" i="18"/>
  <c r="Q48" i="18"/>
  <c r="Q53" i="18"/>
  <c r="Q58" i="18"/>
  <c r="Q64" i="18"/>
  <c r="Q69" i="18"/>
  <c r="Q74" i="18"/>
  <c r="Q80" i="18"/>
  <c r="Q85" i="18"/>
  <c r="Q90" i="18"/>
  <c r="Q96" i="18"/>
  <c r="Q101" i="18"/>
  <c r="Q106" i="18"/>
  <c r="Q112" i="18"/>
  <c r="Q117" i="18"/>
  <c r="Q122" i="18"/>
  <c r="Q128" i="18"/>
  <c r="Q133" i="18"/>
  <c r="Q138" i="18"/>
  <c r="Q144" i="18"/>
  <c r="Q149" i="18"/>
  <c r="Q154" i="18"/>
  <c r="Q158" i="18"/>
  <c r="Q162" i="18"/>
  <c r="Q166" i="18"/>
  <c r="Q170" i="18"/>
  <c r="Q174" i="18"/>
  <c r="Q178" i="18"/>
  <c r="Q182" i="18"/>
  <c r="Q186" i="18"/>
  <c r="Q190" i="18"/>
  <c r="Q194" i="18"/>
  <c r="Q198" i="18"/>
  <c r="Q202" i="18"/>
  <c r="Q206" i="18"/>
  <c r="Q210" i="18"/>
  <c r="Q214" i="18"/>
  <c r="Q218" i="18"/>
  <c r="Q222" i="18"/>
  <c r="Q226" i="18"/>
  <c r="Q230" i="18"/>
  <c r="Q234" i="18"/>
  <c r="Q238" i="18"/>
  <c r="Q242" i="18"/>
  <c r="Q246" i="18"/>
  <c r="Q250" i="18"/>
  <c r="Q254" i="18"/>
  <c r="Q258" i="18"/>
  <c r="Q262" i="18"/>
  <c r="Q266" i="18"/>
  <c r="Q270" i="18"/>
  <c r="Q274" i="18"/>
  <c r="Q278" i="18"/>
  <c r="Q282" i="18"/>
  <c r="Q286" i="18"/>
  <c r="Q290" i="18"/>
  <c r="Q294" i="18"/>
  <c r="Q298" i="18"/>
  <c r="Q302" i="18"/>
  <c r="Q306" i="18"/>
  <c r="Q310" i="18"/>
  <c r="Q314" i="18"/>
  <c r="Q318" i="18"/>
  <c r="Q322" i="18"/>
  <c r="Q326" i="18"/>
  <c r="Q330" i="18"/>
  <c r="Q334" i="18"/>
  <c r="Q338" i="18"/>
  <c r="Q342" i="18"/>
  <c r="Q346" i="18"/>
  <c r="Q350" i="18"/>
  <c r="Q354" i="18"/>
  <c r="Q358" i="18"/>
  <c r="Q362" i="18"/>
  <c r="Q22" i="18"/>
  <c r="Q49" i="18"/>
  <c r="Q70" i="18"/>
  <c r="Q92" i="18"/>
  <c r="Q113" i="18"/>
  <c r="Q134" i="18"/>
  <c r="Q155" i="18"/>
  <c r="Q171" i="18"/>
  <c r="Q187" i="18"/>
  <c r="Q203" i="18"/>
  <c r="Q219" i="18"/>
  <c r="Q235" i="18"/>
  <c r="Q251" i="18"/>
  <c r="Q267" i="18"/>
  <c r="Q283" i="18"/>
  <c r="Q299" i="18"/>
  <c r="Q315" i="18"/>
  <c r="Q331" i="18"/>
  <c r="Q347" i="18"/>
  <c r="Q363" i="18"/>
  <c r="Q33" i="18"/>
  <c r="Q54" i="18"/>
  <c r="Q76" i="18"/>
  <c r="Q97" i="18"/>
  <c r="Q118" i="18"/>
  <c r="Q140" i="18"/>
  <c r="Q159" i="18"/>
  <c r="Q175" i="18"/>
  <c r="Q191" i="18"/>
  <c r="Q207" i="18"/>
  <c r="Q223" i="18"/>
  <c r="Q239" i="18"/>
  <c r="Q255" i="18"/>
  <c r="Q271" i="18"/>
  <c r="Q287" i="18"/>
  <c r="Q303" i="18"/>
  <c r="Q319" i="18"/>
  <c r="Q335" i="18"/>
  <c r="Q351" i="18"/>
  <c r="Q38" i="18"/>
  <c r="Q60" i="18"/>
  <c r="Q81" i="18"/>
  <c r="Q102" i="18"/>
  <c r="Q124" i="18"/>
  <c r="Q145" i="18"/>
  <c r="Q163" i="18"/>
  <c r="Q179" i="18"/>
  <c r="Q195" i="18"/>
  <c r="Q211" i="18"/>
  <c r="Q227" i="18"/>
  <c r="Q243" i="18"/>
  <c r="Q259" i="18"/>
  <c r="Q275" i="18"/>
  <c r="Q291" i="18"/>
  <c r="Q307" i="18"/>
  <c r="Q323" i="18"/>
  <c r="Q339" i="18"/>
  <c r="Q355" i="18"/>
  <c r="Q65" i="18"/>
  <c r="Q150" i="18"/>
  <c r="Q215" i="18"/>
  <c r="Q279" i="18"/>
  <c r="Q343" i="18"/>
  <c r="Q86" i="18"/>
  <c r="Q167" i="18"/>
  <c r="Q231" i="18"/>
  <c r="Q295" i="18"/>
  <c r="Q359" i="18"/>
  <c r="Q44" i="18"/>
  <c r="Q129" i="18"/>
  <c r="Q199" i="18"/>
  <c r="Q263" i="18"/>
  <c r="Q327" i="18"/>
  <c r="Q108" i="18"/>
  <c r="Q183" i="18"/>
  <c r="Q247" i="18"/>
  <c r="Q311" i="18"/>
  <c r="J16" i="18"/>
  <c r="J20" i="18"/>
  <c r="J24" i="18"/>
  <c r="J28" i="18"/>
  <c r="J32" i="18"/>
  <c r="J36" i="18"/>
  <c r="J40" i="18"/>
  <c r="J44" i="18"/>
  <c r="J48" i="18"/>
  <c r="J52" i="18"/>
  <c r="J56" i="18"/>
  <c r="J60" i="18"/>
  <c r="J64" i="18"/>
  <c r="J68" i="18"/>
  <c r="J72" i="18"/>
  <c r="J76" i="18"/>
  <c r="J80" i="18"/>
  <c r="J84" i="18"/>
  <c r="J88" i="18"/>
  <c r="J92" i="18"/>
  <c r="J96" i="18"/>
  <c r="J100" i="18"/>
  <c r="J104" i="18"/>
  <c r="J108" i="18"/>
  <c r="J112" i="18"/>
  <c r="J116" i="18"/>
  <c r="J120" i="18"/>
  <c r="J124" i="18"/>
  <c r="J128" i="18"/>
  <c r="J132" i="18"/>
  <c r="J136" i="18"/>
  <c r="J140" i="18"/>
  <c r="J144" i="18"/>
  <c r="J148" i="18"/>
  <c r="J152" i="18"/>
  <c r="J156" i="18"/>
  <c r="J160" i="18"/>
  <c r="J164" i="18"/>
  <c r="J168" i="18"/>
  <c r="J172" i="18"/>
  <c r="J176" i="18"/>
  <c r="J180" i="18"/>
  <c r="J184" i="18"/>
  <c r="J188" i="18"/>
  <c r="J192" i="18"/>
  <c r="J196" i="18"/>
  <c r="J200" i="18"/>
  <c r="J204" i="18"/>
  <c r="J208" i="18"/>
  <c r="J212" i="18"/>
  <c r="J216" i="18"/>
  <c r="J220" i="18"/>
  <c r="J224" i="18"/>
  <c r="J228" i="18"/>
  <c r="J232" i="18"/>
  <c r="J236" i="18"/>
  <c r="J240" i="18"/>
  <c r="J244" i="18"/>
  <c r="J248" i="18"/>
  <c r="J252" i="18"/>
  <c r="J256" i="18"/>
  <c r="J260" i="18"/>
  <c r="J264" i="18"/>
  <c r="J268" i="18"/>
  <c r="J272" i="18"/>
  <c r="J276" i="18"/>
  <c r="J280" i="18"/>
  <c r="J284" i="18"/>
  <c r="J288" i="18"/>
  <c r="J292" i="18"/>
  <c r="J296" i="18"/>
  <c r="J300" i="18"/>
  <c r="J304" i="18"/>
  <c r="J308" i="18"/>
  <c r="J312" i="18"/>
  <c r="J316" i="18"/>
  <c r="J320" i="18"/>
  <c r="J324" i="18"/>
  <c r="J328" i="18"/>
  <c r="J332" i="18"/>
  <c r="J336" i="18"/>
  <c r="J340" i="18"/>
  <c r="J344" i="18"/>
  <c r="J348" i="18"/>
  <c r="J352" i="18"/>
  <c r="J356" i="18"/>
  <c r="J360" i="18"/>
  <c r="J364" i="18"/>
  <c r="J21" i="18"/>
  <c r="J26" i="18"/>
  <c r="J31" i="18"/>
  <c r="J37" i="18"/>
  <c r="J42" i="18"/>
  <c r="J47" i="18"/>
  <c r="J53" i="18"/>
  <c r="J58" i="18"/>
  <c r="J63" i="18"/>
  <c r="J69" i="18"/>
  <c r="J74" i="18"/>
  <c r="J79" i="18"/>
  <c r="J85" i="18"/>
  <c r="J90" i="18"/>
  <c r="J95" i="18"/>
  <c r="J101" i="18"/>
  <c r="J106" i="18"/>
  <c r="J111" i="18"/>
  <c r="J117" i="18"/>
  <c r="J122" i="18"/>
  <c r="J127" i="18"/>
  <c r="J133" i="18"/>
  <c r="J138" i="18"/>
  <c r="J143" i="18"/>
  <c r="J149" i="18"/>
  <c r="J154" i="18"/>
  <c r="J159" i="18"/>
  <c r="J165" i="18"/>
  <c r="J170" i="18"/>
  <c r="J175" i="18"/>
  <c r="J181" i="18"/>
  <c r="J186" i="18"/>
  <c r="J191" i="18"/>
  <c r="J197" i="18"/>
  <c r="J202" i="18"/>
  <c r="J207" i="18"/>
  <c r="J213" i="18"/>
  <c r="J218" i="18"/>
  <c r="J223" i="18"/>
  <c r="J229" i="18"/>
  <c r="J234" i="18"/>
  <c r="J239" i="18"/>
  <c r="J245" i="18"/>
  <c r="J250" i="18"/>
  <c r="J255" i="18"/>
  <c r="J261" i="18"/>
  <c r="J266" i="18"/>
  <c r="J271" i="18"/>
  <c r="J277" i="18"/>
  <c r="J282" i="18"/>
  <c r="J287" i="18"/>
  <c r="J293" i="18"/>
  <c r="J298" i="18"/>
  <c r="J303" i="18"/>
  <c r="J309" i="18"/>
  <c r="J314" i="18"/>
  <c r="J319" i="18"/>
  <c r="J325" i="18"/>
  <c r="J330" i="18"/>
  <c r="J335" i="18"/>
  <c r="J341" i="18"/>
  <c r="J346" i="18"/>
  <c r="J351" i="18"/>
  <c r="J357" i="18"/>
  <c r="J362" i="18"/>
  <c r="J30" i="18"/>
  <c r="J46" i="18"/>
  <c r="J73" i="18"/>
  <c r="J17" i="18"/>
  <c r="J22" i="18"/>
  <c r="J27" i="18"/>
  <c r="J33" i="18"/>
  <c r="J38" i="18"/>
  <c r="J43" i="18"/>
  <c r="J49" i="18"/>
  <c r="J54" i="18"/>
  <c r="J59" i="18"/>
  <c r="J65" i="18"/>
  <c r="J70" i="18"/>
  <c r="J75" i="18"/>
  <c r="J81" i="18"/>
  <c r="J86" i="18"/>
  <c r="J91" i="18"/>
  <c r="J97" i="18"/>
  <c r="J102" i="18"/>
  <c r="J107" i="18"/>
  <c r="J113" i="18"/>
  <c r="J118" i="18"/>
  <c r="J123" i="18"/>
  <c r="J129" i="18"/>
  <c r="J134" i="18"/>
  <c r="J139" i="18"/>
  <c r="J145" i="18"/>
  <c r="J150" i="18"/>
  <c r="J155" i="18"/>
  <c r="J161" i="18"/>
  <c r="J166" i="18"/>
  <c r="J171" i="18"/>
  <c r="J177" i="18"/>
  <c r="J182" i="18"/>
  <c r="J187" i="18"/>
  <c r="J193" i="18"/>
  <c r="J198" i="18"/>
  <c r="J203" i="18"/>
  <c r="J209" i="18"/>
  <c r="J214" i="18"/>
  <c r="J219" i="18"/>
  <c r="J225" i="18"/>
  <c r="J230" i="18"/>
  <c r="J235" i="18"/>
  <c r="J241" i="18"/>
  <c r="J246" i="18"/>
  <c r="J251" i="18"/>
  <c r="J257" i="18"/>
  <c r="J262" i="18"/>
  <c r="J267" i="18"/>
  <c r="J273" i="18"/>
  <c r="J278" i="18"/>
  <c r="J283" i="18"/>
  <c r="J289" i="18"/>
  <c r="J294" i="18"/>
  <c r="J299" i="18"/>
  <c r="J305" i="18"/>
  <c r="J310" i="18"/>
  <c r="J315" i="18"/>
  <c r="J321" i="18"/>
  <c r="J326" i="18"/>
  <c r="J331" i="18"/>
  <c r="J337" i="18"/>
  <c r="J342" i="18"/>
  <c r="J347" i="18"/>
  <c r="J353" i="18"/>
  <c r="J358" i="18"/>
  <c r="J363" i="18"/>
  <c r="J19" i="18"/>
  <c r="J41" i="18"/>
  <c r="J57" i="18"/>
  <c r="J18" i="18"/>
  <c r="J23" i="18"/>
  <c r="J29" i="18"/>
  <c r="J34" i="18"/>
  <c r="J39" i="18"/>
  <c r="J45" i="18"/>
  <c r="J50" i="18"/>
  <c r="J55" i="18"/>
  <c r="J61" i="18"/>
  <c r="J66" i="18"/>
  <c r="J71" i="18"/>
  <c r="J77" i="18"/>
  <c r="J82" i="18"/>
  <c r="J87" i="18"/>
  <c r="J93" i="18"/>
  <c r="J98" i="18"/>
  <c r="J103" i="18"/>
  <c r="J109" i="18"/>
  <c r="J114" i="18"/>
  <c r="J119" i="18"/>
  <c r="J125" i="18"/>
  <c r="J130" i="18"/>
  <c r="J135" i="18"/>
  <c r="J141" i="18"/>
  <c r="J146" i="18"/>
  <c r="J151" i="18"/>
  <c r="J157" i="18"/>
  <c r="J162" i="18"/>
  <c r="J167" i="18"/>
  <c r="J173" i="18"/>
  <c r="J178" i="18"/>
  <c r="J183" i="18"/>
  <c r="J189" i="18"/>
  <c r="J194" i="18"/>
  <c r="J199" i="18"/>
  <c r="J205" i="18"/>
  <c r="J210" i="18"/>
  <c r="J215" i="18"/>
  <c r="J221" i="18"/>
  <c r="J226" i="18"/>
  <c r="J231" i="18"/>
  <c r="J237" i="18"/>
  <c r="J242" i="18"/>
  <c r="J247" i="18"/>
  <c r="J253" i="18"/>
  <c r="J258" i="18"/>
  <c r="J263" i="18"/>
  <c r="J269" i="18"/>
  <c r="J274" i="18"/>
  <c r="J279" i="18"/>
  <c r="J285" i="18"/>
  <c r="J290" i="18"/>
  <c r="J295" i="18"/>
  <c r="J301" i="18"/>
  <c r="J306" i="18"/>
  <c r="J311" i="18"/>
  <c r="J317" i="18"/>
  <c r="J322" i="18"/>
  <c r="J327" i="18"/>
  <c r="J333" i="18"/>
  <c r="J338" i="18"/>
  <c r="J343" i="18"/>
  <c r="J349" i="18"/>
  <c r="J354" i="18"/>
  <c r="J359" i="18"/>
  <c r="J365" i="18"/>
  <c r="J25" i="18"/>
  <c r="J35" i="18"/>
  <c r="J51" i="18"/>
  <c r="J62" i="18"/>
  <c r="J89" i="18"/>
  <c r="J110" i="18"/>
  <c r="J131" i="18"/>
  <c r="J153" i="18"/>
  <c r="J174" i="18"/>
  <c r="J195" i="18"/>
  <c r="J217" i="18"/>
  <c r="J238" i="18"/>
  <c r="J259" i="18"/>
  <c r="J281" i="18"/>
  <c r="J302" i="18"/>
  <c r="J323" i="18"/>
  <c r="J345" i="18"/>
  <c r="J83" i="18"/>
  <c r="J67" i="18"/>
  <c r="J94" i="18"/>
  <c r="J115" i="18"/>
  <c r="J137" i="18"/>
  <c r="J158" i="18"/>
  <c r="J179" i="18"/>
  <c r="J201" i="18"/>
  <c r="J222" i="18"/>
  <c r="J243" i="18"/>
  <c r="J265" i="18"/>
  <c r="J286" i="18"/>
  <c r="J307" i="18"/>
  <c r="J329" i="18"/>
  <c r="J350" i="18"/>
  <c r="J105" i="18"/>
  <c r="J78" i="18"/>
  <c r="J99" i="18"/>
  <c r="J121" i="18"/>
  <c r="J142" i="18"/>
  <c r="J163" i="18"/>
  <c r="J185" i="18"/>
  <c r="J206" i="18"/>
  <c r="J227" i="18"/>
  <c r="J249" i="18"/>
  <c r="J270" i="18"/>
  <c r="J291" i="18"/>
  <c r="J313" i="18"/>
  <c r="J334" i="18"/>
  <c r="J355" i="18"/>
  <c r="J126" i="18"/>
  <c r="J147" i="18"/>
  <c r="J169" i="18"/>
  <c r="J190" i="18"/>
  <c r="J211" i="18"/>
  <c r="J233" i="18"/>
  <c r="J254" i="18"/>
  <c r="J275" i="18"/>
  <c r="J297" i="18"/>
  <c r="J318" i="18"/>
  <c r="J339" i="18"/>
  <c r="J361" i="18"/>
  <c r="T15" i="18"/>
  <c r="J15" i="18"/>
  <c r="L15" i="18"/>
  <c r="N15" i="18"/>
  <c r="S15" i="18"/>
  <c r="P15" i="18"/>
  <c r="Q15" i="18"/>
  <c r="O15" i="18"/>
  <c r="F15" i="18"/>
  <c r="G15" i="18"/>
  <c r="H15" i="18"/>
  <c r="K15" i="18"/>
  <c r="X126" i="18" l="1" a="1"/>
  <c r="X126" i="18" s="1"/>
  <c r="X286" i="18" a="1"/>
  <c r="X286" i="18" s="1"/>
  <c r="X266" i="18" a="1"/>
  <c r="X266" i="18" s="1"/>
  <c r="X106" i="18" a="1"/>
  <c r="X106" i="18" s="1"/>
  <c r="X26" i="18" a="1"/>
  <c r="X26" i="18" s="1"/>
  <c r="X334" i="18" a="1"/>
  <c r="X334" i="18" s="1"/>
  <c r="X234" i="18" a="1"/>
  <c r="X234" i="18" s="1"/>
  <c r="X74" i="18" a="1"/>
  <c r="X74" i="18" s="1"/>
  <c r="X230" i="18" a="1"/>
  <c r="X230" i="18" s="1"/>
  <c r="X102" i="18" a="1"/>
  <c r="X102" i="18" s="1"/>
  <c r="X22" i="18" a="1"/>
  <c r="X22" i="18" s="1"/>
  <c r="X242" i="18" a="1"/>
  <c r="X242" i="18" s="1"/>
  <c r="X114" i="18" a="1"/>
  <c r="X114" i="18" s="1"/>
  <c r="X50" i="18" a="1"/>
  <c r="X50" i="18" s="1"/>
  <c r="X345" i="18" a="1"/>
  <c r="X345" i="18" s="1"/>
  <c r="X313" i="18" a="1"/>
  <c r="X313" i="18" s="1"/>
  <c r="X281" i="18" a="1"/>
  <c r="X281" i="18" s="1"/>
  <c r="X249" i="18" a="1"/>
  <c r="X249" i="18" s="1"/>
  <c r="X217" i="18" a="1"/>
  <c r="X217" i="18" s="1"/>
  <c r="X185" i="18" a="1"/>
  <c r="X185" i="18" s="1"/>
  <c r="X169" i="18" a="1"/>
  <c r="X169" i="18" s="1"/>
  <c r="X137" i="18" a="1"/>
  <c r="X137" i="18" s="1"/>
  <c r="X121" i="18" a="1"/>
  <c r="X121" i="18" s="1"/>
  <c r="X105" i="18" a="1"/>
  <c r="X105" i="18" s="1"/>
  <c r="X89" i="18" a="1"/>
  <c r="X89" i="18" s="1"/>
  <c r="X73" i="18" a="1"/>
  <c r="X73" i="18" s="1"/>
  <c r="X57" i="18" a="1"/>
  <c r="X57" i="18" s="1"/>
  <c r="X41" i="18" a="1"/>
  <c r="X41" i="18" s="1"/>
  <c r="X25" i="18" a="1"/>
  <c r="X25" i="18" s="1"/>
  <c r="X360" i="18" a="1"/>
  <c r="X360" i="18" s="1"/>
  <c r="X344" i="18" a="1"/>
  <c r="X344" i="18" s="1"/>
  <c r="X328" i="18" a="1"/>
  <c r="X328" i="18" s="1"/>
  <c r="X312" i="18" a="1"/>
  <c r="X312" i="18" s="1"/>
  <c r="X296" i="18" a="1"/>
  <c r="X296" i="18" s="1"/>
  <c r="X280" i="18" a="1"/>
  <c r="X280" i="18" s="1"/>
  <c r="X264" i="18" a="1"/>
  <c r="X264" i="18" s="1"/>
  <c r="X248" i="18" a="1"/>
  <c r="X248" i="18" s="1"/>
  <c r="X232" i="18" a="1"/>
  <c r="X232" i="18" s="1"/>
  <c r="X216" i="18" a="1"/>
  <c r="X216" i="18" s="1"/>
  <c r="X200" i="18" a="1"/>
  <c r="X200" i="18" s="1"/>
  <c r="X184" i="18" a="1"/>
  <c r="X184" i="18" s="1"/>
  <c r="X168" i="18" a="1"/>
  <c r="X168" i="18" s="1"/>
  <c r="X152" i="18" a="1"/>
  <c r="X152" i="18" s="1"/>
  <c r="X136" i="18" a="1"/>
  <c r="X136" i="18" s="1"/>
  <c r="X120" i="18" a="1"/>
  <c r="X120" i="18" s="1"/>
  <c r="X104" i="18" a="1"/>
  <c r="X104" i="18" s="1"/>
  <c r="X88" i="18" a="1"/>
  <c r="X88" i="18" s="1"/>
  <c r="X72" i="18" a="1"/>
  <c r="X72" i="18" s="1"/>
  <c r="X56" i="18" a="1"/>
  <c r="X56" i="18" s="1"/>
  <c r="X40" i="18" a="1"/>
  <c r="X40" i="18" s="1"/>
  <c r="X24" i="18" a="1"/>
  <c r="X24" i="18" s="1"/>
  <c r="X359" i="18" a="1"/>
  <c r="X359" i="18" s="1"/>
  <c r="X343" i="18" a="1"/>
  <c r="X343" i="18" s="1"/>
  <c r="X327" i="18" a="1"/>
  <c r="X327" i="18" s="1"/>
  <c r="X311" i="18" a="1"/>
  <c r="X311" i="18" s="1"/>
  <c r="X295" i="18" a="1"/>
  <c r="X295" i="18" s="1"/>
  <c r="X279" i="18" a="1"/>
  <c r="X279" i="18" s="1"/>
  <c r="X263" i="18" a="1"/>
  <c r="X263" i="18" s="1"/>
  <c r="X247" i="18" a="1"/>
  <c r="X247" i="18" s="1"/>
  <c r="X231" i="18" a="1"/>
  <c r="X231" i="18" s="1"/>
  <c r="X215" i="18" a="1"/>
  <c r="X215" i="18" s="1"/>
  <c r="X199" i="18" a="1"/>
  <c r="X199" i="18" s="1"/>
  <c r="X183" i="18" a="1"/>
  <c r="X183" i="18" s="1"/>
  <c r="X167" i="18" a="1"/>
  <c r="X167" i="18" s="1"/>
  <c r="X151" i="18" a="1"/>
  <c r="X151" i="18" s="1"/>
  <c r="X135" i="18" a="1"/>
  <c r="X135" i="18" s="1"/>
  <c r="X119" i="18" a="1"/>
  <c r="X119" i="18" s="1"/>
  <c r="X103" i="18" a="1"/>
  <c r="X103" i="18" s="1"/>
  <c r="X87" i="18" a="1"/>
  <c r="X87" i="18" s="1"/>
  <c r="X71" i="18" a="1"/>
  <c r="X71" i="18" s="1"/>
  <c r="X55" i="18" a="1"/>
  <c r="X55" i="18" s="1"/>
  <c r="X39" i="18" a="1"/>
  <c r="X39" i="18" s="1"/>
  <c r="X23" i="18" a="1"/>
  <c r="X23" i="18" s="1"/>
  <c r="X254" i="18" a="1"/>
  <c r="X254" i="18" s="1"/>
  <c r="X46" i="18" a="1"/>
  <c r="X46" i="18" s="1"/>
  <c r="X218" i="18" a="1"/>
  <c r="X218" i="18" s="1"/>
  <c r="X90" i="18" a="1"/>
  <c r="X90" i="18" s="1"/>
  <c r="X318" i="18" a="1"/>
  <c r="X318" i="18" s="1"/>
  <c r="X78" i="18" a="1"/>
  <c r="X78" i="18" s="1"/>
  <c r="X262" i="18" a="1"/>
  <c r="X262" i="18" s="1"/>
  <c r="X302" i="18" a="1"/>
  <c r="X302" i="18" s="1"/>
  <c r="X158" i="18" a="1"/>
  <c r="X158" i="18" s="1"/>
  <c r="X346" i="18" a="1"/>
  <c r="X346" i="18" s="1"/>
  <c r="X202" i="18" a="1"/>
  <c r="X202" i="18" s="1"/>
  <c r="X358" i="18" a="1"/>
  <c r="X358" i="18" s="1"/>
  <c r="X294" i="18" a="1"/>
  <c r="X294" i="18" s="1"/>
  <c r="X214" i="18" a="1"/>
  <c r="X214" i="18" s="1"/>
  <c r="X150" i="18" a="1"/>
  <c r="X150" i="18" s="1"/>
  <c r="X86" i="18" a="1"/>
  <c r="X86" i="18" s="1"/>
  <c r="X354" i="18" a="1"/>
  <c r="X354" i="18" s="1"/>
  <c r="X290" i="18" a="1"/>
  <c r="X290" i="18" s="1"/>
  <c r="X226" i="18" a="1"/>
  <c r="X226" i="18" s="1"/>
  <c r="X162" i="18" a="1"/>
  <c r="X162" i="18" s="1"/>
  <c r="X98" i="18" a="1"/>
  <c r="X98" i="18" s="1"/>
  <c r="X34" i="18" a="1"/>
  <c r="X34" i="18" s="1"/>
  <c r="X357" i="18" a="1"/>
  <c r="X357" i="18" s="1"/>
  <c r="X341" i="18" a="1"/>
  <c r="X341" i="18" s="1"/>
  <c r="X325" i="18" a="1"/>
  <c r="X325" i="18" s="1"/>
  <c r="X309" i="18" a="1"/>
  <c r="X309" i="18" s="1"/>
  <c r="X293" i="18" a="1"/>
  <c r="X293" i="18" s="1"/>
  <c r="X277" i="18" a="1"/>
  <c r="X277" i="18" s="1"/>
  <c r="X261" i="18" a="1"/>
  <c r="X261" i="18" s="1"/>
  <c r="X245" i="18" a="1"/>
  <c r="X245" i="18" s="1"/>
  <c r="X229" i="18" a="1"/>
  <c r="X229" i="18" s="1"/>
  <c r="X213" i="18" a="1"/>
  <c r="X213" i="18" s="1"/>
  <c r="X197" i="18" a="1"/>
  <c r="X197" i="18" s="1"/>
  <c r="X181" i="18" a="1"/>
  <c r="X181" i="18" s="1"/>
  <c r="X165" i="18" a="1"/>
  <c r="X165" i="18" s="1"/>
  <c r="X149" i="18" a="1"/>
  <c r="X149" i="18" s="1"/>
  <c r="X133" i="18" a="1"/>
  <c r="X133" i="18" s="1"/>
  <c r="X117" i="18" a="1"/>
  <c r="X117" i="18" s="1"/>
  <c r="X101" i="18" a="1"/>
  <c r="X101" i="18" s="1"/>
  <c r="X85" i="18" a="1"/>
  <c r="X85" i="18" s="1"/>
  <c r="X69" i="18" a="1"/>
  <c r="X69" i="18" s="1"/>
  <c r="X53" i="18" a="1"/>
  <c r="X53" i="18" s="1"/>
  <c r="X37" i="18" a="1"/>
  <c r="X37" i="18" s="1"/>
  <c r="X21" i="18" a="1"/>
  <c r="X21" i="18" s="1"/>
  <c r="X356" i="18" a="1"/>
  <c r="X356" i="18" s="1"/>
  <c r="X340" i="18" a="1"/>
  <c r="X340" i="18" s="1"/>
  <c r="X324" i="18" a="1"/>
  <c r="X324" i="18" s="1"/>
  <c r="X308" i="18" a="1"/>
  <c r="X308" i="18" s="1"/>
  <c r="X292" i="18" a="1"/>
  <c r="X292" i="18" s="1"/>
  <c r="X276" i="18" a="1"/>
  <c r="X276" i="18" s="1"/>
  <c r="X260" i="18" a="1"/>
  <c r="X260" i="18" s="1"/>
  <c r="X244" i="18" a="1"/>
  <c r="X244" i="18" s="1"/>
  <c r="X228" i="18" a="1"/>
  <c r="X228" i="18" s="1"/>
  <c r="X212" i="18" a="1"/>
  <c r="X212" i="18" s="1"/>
  <c r="X196" i="18" a="1"/>
  <c r="X196" i="18" s="1"/>
  <c r="X180" i="18" a="1"/>
  <c r="X180" i="18" s="1"/>
  <c r="X164" i="18" a="1"/>
  <c r="X164" i="18" s="1"/>
  <c r="X148" i="18" a="1"/>
  <c r="X148" i="18" s="1"/>
  <c r="X132" i="18" a="1"/>
  <c r="X132" i="18" s="1"/>
  <c r="X116" i="18" a="1"/>
  <c r="X116" i="18" s="1"/>
  <c r="X100" i="18" a="1"/>
  <c r="X100" i="18" s="1"/>
  <c r="X84" i="18" a="1"/>
  <c r="X84" i="18" s="1"/>
  <c r="X68" i="18" a="1"/>
  <c r="X68" i="18" s="1"/>
  <c r="X52" i="18" a="1"/>
  <c r="X52" i="18" s="1"/>
  <c r="X36" i="18" a="1"/>
  <c r="X36" i="18" s="1"/>
  <c r="X20" i="18" a="1"/>
  <c r="X20" i="18" s="1"/>
  <c r="X355" i="18" a="1"/>
  <c r="X355" i="18" s="1"/>
  <c r="X339" i="18" a="1"/>
  <c r="X339" i="18" s="1"/>
  <c r="X323" i="18" a="1"/>
  <c r="X323" i="18" s="1"/>
  <c r="X307" i="18" a="1"/>
  <c r="X307" i="18" s="1"/>
  <c r="X291" i="18" a="1"/>
  <c r="X291" i="18" s="1"/>
  <c r="X275" i="18" a="1"/>
  <c r="X275" i="18" s="1"/>
  <c r="X259" i="18" a="1"/>
  <c r="X259" i="18" s="1"/>
  <c r="X243" i="18" a="1"/>
  <c r="X243" i="18" s="1"/>
  <c r="X227" i="18" a="1"/>
  <c r="X227" i="18" s="1"/>
  <c r="X211" i="18" a="1"/>
  <c r="X211" i="18" s="1"/>
  <c r="X195" i="18" a="1"/>
  <c r="X195" i="18" s="1"/>
  <c r="X179" i="18" a="1"/>
  <c r="X179" i="18" s="1"/>
  <c r="X163" i="18" a="1"/>
  <c r="X163" i="18" s="1"/>
  <c r="X147" i="18" a="1"/>
  <c r="X147" i="18" s="1"/>
  <c r="X131" i="18" a="1"/>
  <c r="X131" i="18" s="1"/>
  <c r="X115" i="18" a="1"/>
  <c r="X115" i="18" s="1"/>
  <c r="X99" i="18" a="1"/>
  <c r="X99" i="18" s="1"/>
  <c r="X83" i="18" a="1"/>
  <c r="X83" i="18" s="1"/>
  <c r="X67" i="18" a="1"/>
  <c r="X67" i="18" s="1"/>
  <c r="X51" i="18" a="1"/>
  <c r="X51" i="18" s="1"/>
  <c r="X35" i="18" a="1"/>
  <c r="X35" i="18" s="1"/>
  <c r="X19" i="18" a="1"/>
  <c r="X19" i="18" s="1"/>
  <c r="X94" i="18" a="1"/>
  <c r="X94" i="18" s="1"/>
  <c r="X186" i="18" a="1"/>
  <c r="X186" i="18" s="1"/>
  <c r="X190" i="18" a="1"/>
  <c r="X190" i="18" s="1"/>
  <c r="X30" i="18" a="1"/>
  <c r="X30" i="18" s="1"/>
  <c r="X310" i="18" a="1"/>
  <c r="X310" i="18" s="1"/>
  <c r="X166" i="18" a="1"/>
  <c r="X166" i="18" s="1"/>
  <c r="X306" i="18" a="1"/>
  <c r="X306" i="18" s="1"/>
  <c r="X178" i="18" a="1"/>
  <c r="X178" i="18" s="1"/>
  <c r="X361" i="18" a="1"/>
  <c r="X361" i="18" s="1"/>
  <c r="X329" i="18" a="1"/>
  <c r="X329" i="18" s="1"/>
  <c r="X297" i="18" a="1"/>
  <c r="X297" i="18" s="1"/>
  <c r="X265" i="18" a="1"/>
  <c r="X265" i="18" s="1"/>
  <c r="X233" i="18" a="1"/>
  <c r="X233" i="18" s="1"/>
  <c r="X201" i="18" a="1"/>
  <c r="X201" i="18" s="1"/>
  <c r="X153" i="18" a="1"/>
  <c r="X153" i="18" s="1"/>
  <c r="X206" i="18" a="1"/>
  <c r="X206" i="18" s="1"/>
  <c r="X362" i="18" a="1"/>
  <c r="X362" i="18" s="1"/>
  <c r="X154" i="18" a="1"/>
  <c r="X154" i="18" s="1"/>
  <c r="X58" i="18" a="1"/>
  <c r="X58" i="18" s="1"/>
  <c r="X238" i="18" a="1"/>
  <c r="X238" i="18" s="1"/>
  <c r="X330" i="18" a="1"/>
  <c r="X330" i="18" s="1"/>
  <c r="X70" i="18" a="1"/>
  <c r="X70" i="18" s="1"/>
  <c r="X270" i="18" a="1"/>
  <c r="X270" i="18" s="1"/>
  <c r="X110" i="18" a="1"/>
  <c r="X110" i="18" s="1"/>
  <c r="X298" i="18" a="1"/>
  <c r="X298" i="18" s="1"/>
  <c r="X170" i="18" a="1"/>
  <c r="X170" i="18" s="1"/>
  <c r="X342" i="18" a="1"/>
  <c r="X342" i="18" s="1"/>
  <c r="X278" i="18" a="1"/>
  <c r="X278" i="18" s="1"/>
  <c r="X198" i="18" a="1"/>
  <c r="X198" i="18" s="1"/>
  <c r="X134" i="18" a="1"/>
  <c r="X134" i="18" s="1"/>
  <c r="X54" i="18" a="1"/>
  <c r="X54" i="18" s="1"/>
  <c r="X338" i="18" a="1"/>
  <c r="X338" i="18" s="1"/>
  <c r="X274" i="18" a="1"/>
  <c r="X274" i="18" s="1"/>
  <c r="X210" i="18" a="1"/>
  <c r="X210" i="18" s="1"/>
  <c r="X146" i="18" a="1"/>
  <c r="X146" i="18" s="1"/>
  <c r="X82" i="18" a="1"/>
  <c r="X82" i="18" s="1"/>
  <c r="X18" i="18" a="1"/>
  <c r="X18" i="18" s="1"/>
  <c r="X353" i="18" a="1"/>
  <c r="X353" i="18" s="1"/>
  <c r="X337" i="18" a="1"/>
  <c r="X337" i="18" s="1"/>
  <c r="X321" i="18" a="1"/>
  <c r="X321" i="18" s="1"/>
  <c r="X305" i="18" a="1"/>
  <c r="X305" i="18" s="1"/>
  <c r="X289" i="18" a="1"/>
  <c r="X289" i="18" s="1"/>
  <c r="X273" i="18" a="1"/>
  <c r="X273" i="18" s="1"/>
  <c r="X257" i="18" a="1"/>
  <c r="X257" i="18" s="1"/>
  <c r="X241" i="18" a="1"/>
  <c r="X241" i="18" s="1"/>
  <c r="X225" i="18" a="1"/>
  <c r="X225" i="18" s="1"/>
  <c r="X209" i="18" a="1"/>
  <c r="X209" i="18" s="1"/>
  <c r="X193" i="18" a="1"/>
  <c r="X193" i="18" s="1"/>
  <c r="X177" i="18" a="1"/>
  <c r="X177" i="18" s="1"/>
  <c r="X161" i="18" a="1"/>
  <c r="X161" i="18" s="1"/>
  <c r="X145" i="18" a="1"/>
  <c r="X145" i="18" s="1"/>
  <c r="X129" i="18" a="1"/>
  <c r="X129" i="18" s="1"/>
  <c r="X113" i="18" a="1"/>
  <c r="X113" i="18" s="1"/>
  <c r="X97" i="18" a="1"/>
  <c r="X97" i="18" s="1"/>
  <c r="X81" i="18" a="1"/>
  <c r="X81" i="18" s="1"/>
  <c r="X65" i="18" a="1"/>
  <c r="X65" i="18" s="1"/>
  <c r="X49" i="18" a="1"/>
  <c r="X49" i="18" s="1"/>
  <c r="X33" i="18" a="1"/>
  <c r="X33" i="18" s="1"/>
  <c r="X17" i="18" a="1"/>
  <c r="X17" i="18" s="1"/>
  <c r="X352" i="18" a="1"/>
  <c r="X352" i="18" s="1"/>
  <c r="X336" i="18" a="1"/>
  <c r="X336" i="18" s="1"/>
  <c r="X320" i="18" a="1"/>
  <c r="X320" i="18" s="1"/>
  <c r="X304" i="18" a="1"/>
  <c r="X304" i="18" s="1"/>
  <c r="X288" i="18" a="1"/>
  <c r="X288" i="18" s="1"/>
  <c r="X272" i="18" a="1"/>
  <c r="X272" i="18" s="1"/>
  <c r="X256" i="18" a="1"/>
  <c r="X256" i="18" s="1"/>
  <c r="X240" i="18" a="1"/>
  <c r="X240" i="18" s="1"/>
  <c r="X224" i="18" a="1"/>
  <c r="X224" i="18" s="1"/>
  <c r="X208" i="18" a="1"/>
  <c r="X208" i="18" s="1"/>
  <c r="X192" i="18" a="1"/>
  <c r="X192" i="18" s="1"/>
  <c r="X176" i="18" a="1"/>
  <c r="X176" i="18" s="1"/>
  <c r="X160" i="18" a="1"/>
  <c r="X160" i="18" s="1"/>
  <c r="X144" i="18" a="1"/>
  <c r="X144" i="18" s="1"/>
  <c r="X128" i="18" a="1"/>
  <c r="X128" i="18" s="1"/>
  <c r="X112" i="18" a="1"/>
  <c r="X112" i="18" s="1"/>
  <c r="X96" i="18" a="1"/>
  <c r="X96" i="18" s="1"/>
  <c r="X80" i="18" a="1"/>
  <c r="X80" i="18" s="1"/>
  <c r="X64" i="18" a="1"/>
  <c r="X64" i="18" s="1"/>
  <c r="X48" i="18" a="1"/>
  <c r="X48" i="18" s="1"/>
  <c r="X32" i="18" a="1"/>
  <c r="X32" i="18" s="1"/>
  <c r="X16" i="18" a="1"/>
  <c r="X16" i="18" s="1"/>
  <c r="X351" i="18" a="1"/>
  <c r="X351" i="18" s="1"/>
  <c r="X335" i="18" a="1"/>
  <c r="X335" i="18" s="1"/>
  <c r="X319" i="18" a="1"/>
  <c r="X319" i="18" s="1"/>
  <c r="X303" i="18" a="1"/>
  <c r="X303" i="18" s="1"/>
  <c r="X287" i="18" a="1"/>
  <c r="X287" i="18" s="1"/>
  <c r="X271" i="18" a="1"/>
  <c r="X271" i="18" s="1"/>
  <c r="X255" i="18" a="1"/>
  <c r="X255" i="18" s="1"/>
  <c r="X239" i="18" a="1"/>
  <c r="X239" i="18" s="1"/>
  <c r="X223" i="18" a="1"/>
  <c r="X223" i="18" s="1"/>
  <c r="X207" i="18" a="1"/>
  <c r="X207" i="18" s="1"/>
  <c r="X191" i="18" a="1"/>
  <c r="X191" i="18" s="1"/>
  <c r="X175" i="18" a="1"/>
  <c r="X175" i="18" s="1"/>
  <c r="X159" i="18" a="1"/>
  <c r="X159" i="18" s="1"/>
  <c r="X143" i="18" a="1"/>
  <c r="X143" i="18" s="1"/>
  <c r="X127" i="18" a="1"/>
  <c r="X127" i="18" s="1"/>
  <c r="X111" i="18" a="1"/>
  <c r="X111" i="18" s="1"/>
  <c r="X95" i="18" a="1"/>
  <c r="X95" i="18" s="1"/>
  <c r="X79" i="18" a="1"/>
  <c r="X79" i="18" s="1"/>
  <c r="X63" i="18" a="1"/>
  <c r="X63" i="18" s="1"/>
  <c r="X47" i="18" a="1"/>
  <c r="X47" i="18" s="1"/>
  <c r="X31" i="18" a="1"/>
  <c r="X31" i="18" s="1"/>
  <c r="X350" i="18" a="1"/>
  <c r="X350" i="18" s="1"/>
  <c r="X142" i="18" a="1"/>
  <c r="X142" i="18" s="1"/>
  <c r="X314" i="18" a="1"/>
  <c r="X314" i="18" s="1"/>
  <c r="X122" i="18" a="1"/>
  <c r="X122" i="18" s="1"/>
  <c r="X42" i="18" a="1"/>
  <c r="X42" i="18" s="1"/>
  <c r="X174" i="18" a="1"/>
  <c r="X174" i="18" s="1"/>
  <c r="X250" i="18" a="1"/>
  <c r="X250" i="18" s="1"/>
  <c r="X15" i="18" a="1"/>
  <c r="X15" i="18" s="1"/>
  <c r="X222" i="18" a="1"/>
  <c r="X222" i="18" s="1"/>
  <c r="X62" i="18" a="1"/>
  <c r="X62" i="18" s="1"/>
  <c r="X282" i="18" a="1"/>
  <c r="X282" i="18" s="1"/>
  <c r="X138" i="18" a="1"/>
  <c r="X138" i="18" s="1"/>
  <c r="X326" i="18" a="1"/>
  <c r="X326" i="18" s="1"/>
  <c r="X246" i="18" a="1"/>
  <c r="X246" i="18" s="1"/>
  <c r="X182" i="18" a="1"/>
  <c r="X182" i="18" s="1"/>
  <c r="X118" i="18" a="1"/>
  <c r="X118" i="18" s="1"/>
  <c r="X38" i="18" a="1"/>
  <c r="X38" i="18" s="1"/>
  <c r="X322" i="18" a="1"/>
  <c r="X322" i="18" s="1"/>
  <c r="X258" i="18" a="1"/>
  <c r="X258" i="18" s="1"/>
  <c r="X194" i="18" a="1"/>
  <c r="X194" i="18" s="1"/>
  <c r="X130" i="18" a="1"/>
  <c r="X130" i="18" s="1"/>
  <c r="X66" i="18" a="1"/>
  <c r="X66" i="18" s="1"/>
  <c r="X365" i="18" a="1"/>
  <c r="X365" i="18" s="1"/>
  <c r="X349" i="18" a="1"/>
  <c r="X349" i="18" s="1"/>
  <c r="X333" i="18" a="1"/>
  <c r="X333" i="18" s="1"/>
  <c r="X317" i="18" a="1"/>
  <c r="X317" i="18" s="1"/>
  <c r="X301" i="18" a="1"/>
  <c r="X301" i="18" s="1"/>
  <c r="X285" i="18" a="1"/>
  <c r="X285" i="18" s="1"/>
  <c r="X269" i="18" a="1"/>
  <c r="X269" i="18" s="1"/>
  <c r="X253" i="18" a="1"/>
  <c r="X253" i="18" s="1"/>
  <c r="X237" i="18" a="1"/>
  <c r="X237" i="18" s="1"/>
  <c r="X221" i="18" a="1"/>
  <c r="X221" i="18" s="1"/>
  <c r="X205" i="18" a="1"/>
  <c r="X205" i="18" s="1"/>
  <c r="X189" i="18" a="1"/>
  <c r="X189" i="18" s="1"/>
  <c r="X173" i="18" a="1"/>
  <c r="X173" i="18" s="1"/>
  <c r="X157" i="18" a="1"/>
  <c r="X157" i="18" s="1"/>
  <c r="X141" i="18" a="1"/>
  <c r="X141" i="18" s="1"/>
  <c r="X125" i="18" a="1"/>
  <c r="X125" i="18" s="1"/>
  <c r="X109" i="18" a="1"/>
  <c r="X109" i="18" s="1"/>
  <c r="X93" i="18" a="1"/>
  <c r="X93" i="18" s="1"/>
  <c r="X77" i="18" a="1"/>
  <c r="X77" i="18" s="1"/>
  <c r="X61" i="18" a="1"/>
  <c r="X61" i="18" s="1"/>
  <c r="X45" i="18" a="1"/>
  <c r="X45" i="18" s="1"/>
  <c r="X29" i="18" a="1"/>
  <c r="X29" i="18" s="1"/>
  <c r="X364" i="18" a="1"/>
  <c r="X364" i="18" s="1"/>
  <c r="X348" i="18" a="1"/>
  <c r="X348" i="18" s="1"/>
  <c r="X332" i="18" a="1"/>
  <c r="X332" i="18" s="1"/>
  <c r="X316" i="18" a="1"/>
  <c r="X316" i="18" s="1"/>
  <c r="X300" i="18" a="1"/>
  <c r="X300" i="18" s="1"/>
  <c r="X284" i="18" a="1"/>
  <c r="X284" i="18" s="1"/>
  <c r="X268" i="18" a="1"/>
  <c r="X268" i="18" s="1"/>
  <c r="X252" i="18" a="1"/>
  <c r="X252" i="18" s="1"/>
  <c r="X236" i="18" a="1"/>
  <c r="X236" i="18" s="1"/>
  <c r="X220" i="18" a="1"/>
  <c r="X220" i="18" s="1"/>
  <c r="X204" i="18" a="1"/>
  <c r="X204" i="18" s="1"/>
  <c r="X188" i="18" a="1"/>
  <c r="X188" i="18" s="1"/>
  <c r="X172" i="18" a="1"/>
  <c r="X172" i="18" s="1"/>
  <c r="X156" i="18" a="1"/>
  <c r="X156" i="18" s="1"/>
  <c r="X140" i="18" a="1"/>
  <c r="X140" i="18" s="1"/>
  <c r="X124" i="18" a="1"/>
  <c r="X124" i="18" s="1"/>
  <c r="X108" i="18" a="1"/>
  <c r="X108" i="18" s="1"/>
  <c r="X92" i="18" a="1"/>
  <c r="X92" i="18" s="1"/>
  <c r="X76" i="18" a="1"/>
  <c r="X76" i="18" s="1"/>
  <c r="X60" i="18" a="1"/>
  <c r="X60" i="18" s="1"/>
  <c r="X44" i="18" a="1"/>
  <c r="X44" i="18" s="1"/>
  <c r="X28" i="18" a="1"/>
  <c r="X28" i="18" s="1"/>
  <c r="X363" i="18" a="1"/>
  <c r="X363" i="18" s="1"/>
  <c r="X347" i="18" a="1"/>
  <c r="X347" i="18" s="1"/>
  <c r="X331" i="18" a="1"/>
  <c r="X331" i="18" s="1"/>
  <c r="X315" i="18" a="1"/>
  <c r="X315" i="18" s="1"/>
  <c r="X299" i="18" a="1"/>
  <c r="X299" i="18" s="1"/>
  <c r="X283" i="18" a="1"/>
  <c r="X283" i="18" s="1"/>
  <c r="X267" i="18" a="1"/>
  <c r="X267" i="18" s="1"/>
  <c r="X251" i="18" a="1"/>
  <c r="X251" i="18" s="1"/>
  <c r="X235" i="18" a="1"/>
  <c r="X235" i="18" s="1"/>
  <c r="X219" i="18" a="1"/>
  <c r="X219" i="18" s="1"/>
  <c r="X203" i="18" a="1"/>
  <c r="X203" i="18" s="1"/>
  <c r="X187" i="18" a="1"/>
  <c r="X187" i="18" s="1"/>
  <c r="X171" i="18" a="1"/>
  <c r="X171" i="18" s="1"/>
  <c r="X155" i="18" a="1"/>
  <c r="X155" i="18" s="1"/>
  <c r="X139" i="18" a="1"/>
  <c r="X139" i="18" s="1"/>
  <c r="X123" i="18" a="1"/>
  <c r="X123" i="18" s="1"/>
  <c r="X107" i="18" a="1"/>
  <c r="X107" i="18" s="1"/>
  <c r="X91" i="18" a="1"/>
  <c r="X91" i="18" s="1"/>
  <c r="X75" i="18" a="1"/>
  <c r="X75" i="18" s="1"/>
  <c r="X59" i="18" a="1"/>
  <c r="X59" i="18" s="1"/>
  <c r="X43" i="18" a="1"/>
  <c r="X43" i="18" s="1"/>
  <c r="X27" i="18" a="1"/>
  <c r="X27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<sst xmlns="http://schemas.openxmlformats.org/spreadsheetml/2006/main" count="2948" uniqueCount="796">
  <si>
    <t>Taak</t>
  </si>
  <si>
    <t>Doelgroep</t>
  </si>
  <si>
    <t>Gemeentelijke belastingen</t>
  </si>
  <si>
    <t>Taakgroep</t>
  </si>
  <si>
    <t>Categorie 01  Persoon</t>
  </si>
  <si>
    <t>01.01.10</t>
  </si>
  <si>
    <t>A-nummer</t>
  </si>
  <si>
    <t>01.01.20</t>
  </si>
  <si>
    <t>Burgerservicenummer</t>
  </si>
  <si>
    <t>01.02.10</t>
  </si>
  <si>
    <t>Voornamen</t>
  </si>
  <si>
    <t>01.02.20</t>
  </si>
  <si>
    <t>Adellijke titel/predikaat</t>
  </si>
  <si>
    <t>01.02.30</t>
  </si>
  <si>
    <t>Voorvoegsel geslachtsnaam</t>
  </si>
  <si>
    <t>01.02.40</t>
  </si>
  <si>
    <t>Geslachtsnaam</t>
  </si>
  <si>
    <t>01.03.10</t>
  </si>
  <si>
    <t>Geboortedatum</t>
  </si>
  <si>
    <t>01.03.20</t>
  </si>
  <si>
    <t>Geboorteplaats</t>
  </si>
  <si>
    <t>01.03.30</t>
  </si>
  <si>
    <t>Geboorteland</t>
  </si>
  <si>
    <t>01.04.10</t>
  </si>
  <si>
    <t>Geslachtsaanduiding</t>
  </si>
  <si>
    <t>01.20.10</t>
  </si>
  <si>
    <t>Vorig A-nummer</t>
  </si>
  <si>
    <t>01.20.20</t>
  </si>
  <si>
    <t>Volgend A-nummer</t>
  </si>
  <si>
    <t>01.61.10</t>
  </si>
  <si>
    <t>Aanduiding naamgebruik</t>
  </si>
  <si>
    <t>01.81.10</t>
  </si>
  <si>
    <t>Registergemeente akte</t>
  </si>
  <si>
    <t>01.81.20</t>
  </si>
  <si>
    <t>Aktenummer</t>
  </si>
  <si>
    <t>01.82.10</t>
  </si>
  <si>
    <t>Gemeente ontlening</t>
  </si>
  <si>
    <t>01.82.20</t>
  </si>
  <si>
    <t>Datum ontlening</t>
  </si>
  <si>
    <t>01.82.30</t>
  </si>
  <si>
    <t>Beschrijving document</t>
  </si>
  <si>
    <t>01.85.10</t>
  </si>
  <si>
    <t>Ingangsdatum geldigheid</t>
  </si>
  <si>
    <t>01.86.10</t>
  </si>
  <si>
    <t>Datum opneming</t>
  </si>
  <si>
    <t>Categorie 51  Persoon (historisch)</t>
  </si>
  <si>
    <t>51.01.10</t>
  </si>
  <si>
    <t>51.01.20</t>
  </si>
  <si>
    <t>51.02.10</t>
  </si>
  <si>
    <t>51.02.20</t>
  </si>
  <si>
    <t>51.02.30</t>
  </si>
  <si>
    <t>51.02.40</t>
  </si>
  <si>
    <t>51.03.10</t>
  </si>
  <si>
    <t>51.03.20</t>
  </si>
  <si>
    <t>51.03.30</t>
  </si>
  <si>
    <t>51.04.10</t>
  </si>
  <si>
    <t>51.20.10</t>
  </si>
  <si>
    <t>51.20.20</t>
  </si>
  <si>
    <t>51.61.10</t>
  </si>
  <si>
    <t>51.81.10</t>
  </si>
  <si>
    <t>51.81.20</t>
  </si>
  <si>
    <t>51.82.10</t>
  </si>
  <si>
    <t>51.82.20</t>
  </si>
  <si>
    <t>51.82.30</t>
  </si>
  <si>
    <t>51.85.10</t>
  </si>
  <si>
    <t>51.86.10</t>
  </si>
  <si>
    <t>Categorie 02  Ouder</t>
  </si>
  <si>
    <t>02.01.10</t>
  </si>
  <si>
    <t>02.01.20</t>
  </si>
  <si>
    <t>02.02.10</t>
  </si>
  <si>
    <t>02.02.20</t>
  </si>
  <si>
    <t>02.02.30</t>
  </si>
  <si>
    <t>02.02.40</t>
  </si>
  <si>
    <t>02.03.10</t>
  </si>
  <si>
    <t>02.03.20</t>
  </si>
  <si>
    <t>02.03.30</t>
  </si>
  <si>
    <t>02.04.10</t>
  </si>
  <si>
    <t>02.62.10</t>
  </si>
  <si>
    <t>Datum ingang familierechtelijke betrekking</t>
  </si>
  <si>
    <t>02.81.10</t>
  </si>
  <si>
    <t>02.81.20</t>
  </si>
  <si>
    <t>02.82.10</t>
  </si>
  <si>
    <t>02.82.20</t>
  </si>
  <si>
    <t>02.82.30</t>
  </si>
  <si>
    <t>02.85.10</t>
  </si>
  <si>
    <t>02.86.10</t>
  </si>
  <si>
    <t>Categorie 52 Ouder (historisch)</t>
  </si>
  <si>
    <t>52.01.10</t>
  </si>
  <si>
    <t>52.01.20</t>
  </si>
  <si>
    <t>52.02.10</t>
  </si>
  <si>
    <t>52.02.20</t>
  </si>
  <si>
    <t>52.02.30</t>
  </si>
  <si>
    <t>52.02.40</t>
  </si>
  <si>
    <t>52.03.10</t>
  </si>
  <si>
    <t>52.03.20</t>
  </si>
  <si>
    <t>52.03.30</t>
  </si>
  <si>
    <t>52.04.10</t>
  </si>
  <si>
    <t>52.62.10</t>
  </si>
  <si>
    <t>52.81.10</t>
  </si>
  <si>
    <t>52.81.20</t>
  </si>
  <si>
    <t>52.82.10</t>
  </si>
  <si>
    <t>52.82.20</t>
  </si>
  <si>
    <t>52.82.30</t>
  </si>
  <si>
    <t>52.85.10</t>
  </si>
  <si>
    <t>52.86.10</t>
  </si>
  <si>
    <t>Categorie 03  Ouder 2</t>
  </si>
  <si>
    <t>03.01.10</t>
  </si>
  <si>
    <t>03.01.20</t>
  </si>
  <si>
    <t>03.02.10</t>
  </si>
  <si>
    <t>03.02.20</t>
  </si>
  <si>
    <t>03.02.30</t>
  </si>
  <si>
    <t>03.02.40</t>
  </si>
  <si>
    <t>03.03.10</t>
  </si>
  <si>
    <t>03.03.20</t>
  </si>
  <si>
    <t>03.03.30</t>
  </si>
  <si>
    <t>03.04.10</t>
  </si>
  <si>
    <t>03.62.10</t>
  </si>
  <si>
    <t>03.81.10</t>
  </si>
  <si>
    <t>03.81.20</t>
  </si>
  <si>
    <t>03.82.10</t>
  </si>
  <si>
    <t>03.82.20</t>
  </si>
  <si>
    <t>03.82.30</t>
  </si>
  <si>
    <t>03.85.10</t>
  </si>
  <si>
    <t>03.86.10</t>
  </si>
  <si>
    <t>Categorie 53  Ouder 2 (historisch)</t>
  </si>
  <si>
    <t>53.01.10</t>
  </si>
  <si>
    <t>53.01.20</t>
  </si>
  <si>
    <t>53.02.10</t>
  </si>
  <si>
    <t>53.02.20</t>
  </si>
  <si>
    <t>53.02.30</t>
  </si>
  <si>
    <t>53.02.40</t>
  </si>
  <si>
    <t>53.03.10</t>
  </si>
  <si>
    <t>53.03.20</t>
  </si>
  <si>
    <t>53.03.30</t>
  </si>
  <si>
    <t>53.04.10</t>
  </si>
  <si>
    <t>53.62.10</t>
  </si>
  <si>
    <t>53.81.10</t>
  </si>
  <si>
    <t>53.81.20</t>
  </si>
  <si>
    <t>53.82.10</t>
  </si>
  <si>
    <t>53.82.20</t>
  </si>
  <si>
    <t>53.82.30</t>
  </si>
  <si>
    <t>53.85.10</t>
  </si>
  <si>
    <t>53.86.10</t>
  </si>
  <si>
    <t>Categorie 04  Nationaliteit</t>
  </si>
  <si>
    <t>04.05.10</t>
  </si>
  <si>
    <t>Nationaliteit</t>
  </si>
  <si>
    <t>04.63.10</t>
  </si>
  <si>
    <t>Reden opname nationaliteit</t>
  </si>
  <si>
    <t>04.64.10</t>
  </si>
  <si>
    <t>Reden beëindiging nationaliteit</t>
  </si>
  <si>
    <t>04.65.10</t>
  </si>
  <si>
    <t>Aanduiding bijzonder Nederlanderschap</t>
  </si>
  <si>
    <t>04.82.10</t>
  </si>
  <si>
    <t>04.82.20</t>
  </si>
  <si>
    <t>04.82.30</t>
  </si>
  <si>
    <t>04.85.10</t>
  </si>
  <si>
    <t>04.86.10</t>
  </si>
  <si>
    <t>Categorie 54  Nationaliteit (historisch)</t>
  </si>
  <si>
    <t>54.05.10</t>
  </si>
  <si>
    <t>54.63.10</t>
  </si>
  <si>
    <t>54.64.10</t>
  </si>
  <si>
    <t>54.65.10</t>
  </si>
  <si>
    <t>54.82.10</t>
  </si>
  <si>
    <t>54.82.20</t>
  </si>
  <si>
    <t>54.82.30</t>
  </si>
  <si>
    <t>54.85.10</t>
  </si>
  <si>
    <t>54.86.10</t>
  </si>
  <si>
    <t>Categorie 05  Huwelijk/geregistreerd parnerschap</t>
  </si>
  <si>
    <t>05.01.10</t>
  </si>
  <si>
    <t>05.01.20</t>
  </si>
  <si>
    <t>05.02.10</t>
  </si>
  <si>
    <t>05.02.20</t>
  </si>
  <si>
    <t>05.02.30</t>
  </si>
  <si>
    <t>05.02.40</t>
  </si>
  <si>
    <t>05.03.10</t>
  </si>
  <si>
    <t>05.03.20</t>
  </si>
  <si>
    <t>05.03.30</t>
  </si>
  <si>
    <t>05.04.10</t>
  </si>
  <si>
    <t>05.06.10</t>
  </si>
  <si>
    <t>Datum huwelijkssluiting/aangaan partnerschap</t>
  </si>
  <si>
    <t>05.06.20</t>
  </si>
  <si>
    <t>Plaats huwelijkssluiting/aangaan partnerschap</t>
  </si>
  <si>
    <t>05.06.30</t>
  </si>
  <si>
    <t>Land huwelijkssluiting/aangaan partnerschap</t>
  </si>
  <si>
    <t>05.07.10</t>
  </si>
  <si>
    <t>Datum ontbinding huwelijk/partnerschap</t>
  </si>
  <si>
    <t>05.07.20</t>
  </si>
  <si>
    <t>Plaats ontbinding huwelijk/partnerschap</t>
  </si>
  <si>
    <t>05.07.30</t>
  </si>
  <si>
    <t>Land ontbinding huwelijk/partnerschap</t>
  </si>
  <si>
    <t>05.07.40</t>
  </si>
  <si>
    <t>Reden ontbinding huwelijk/partnerschap</t>
  </si>
  <si>
    <t>05.15.10</t>
  </si>
  <si>
    <t>Soort verbintenis</t>
  </si>
  <si>
    <t>05.81.10</t>
  </si>
  <si>
    <t>05.81.20</t>
  </si>
  <si>
    <t>05.82.10</t>
  </si>
  <si>
    <t>05.82.20</t>
  </si>
  <si>
    <t>05.82.30</t>
  </si>
  <si>
    <t>05.85.10</t>
  </si>
  <si>
    <t>05.86.10</t>
  </si>
  <si>
    <t>Categorie 55  Huwelijk/geregistreerd parnerschap (historisch)</t>
  </si>
  <si>
    <t>55.01.10</t>
  </si>
  <si>
    <t>55.01.20</t>
  </si>
  <si>
    <t>55.02.10</t>
  </si>
  <si>
    <t>55.02.20</t>
  </si>
  <si>
    <t>55.02.30</t>
  </si>
  <si>
    <t>55.02.40</t>
  </si>
  <si>
    <t>55.03.10</t>
  </si>
  <si>
    <t>55.03.20</t>
  </si>
  <si>
    <t>55.03.30</t>
  </si>
  <si>
    <t>55.04.10</t>
  </si>
  <si>
    <t>55.06.10</t>
  </si>
  <si>
    <t>55.06.20</t>
  </si>
  <si>
    <t>55.06.30</t>
  </si>
  <si>
    <t>55.07.10</t>
  </si>
  <si>
    <t>55.07.20</t>
  </si>
  <si>
    <t>55.07.30</t>
  </si>
  <si>
    <t>55.07.40</t>
  </si>
  <si>
    <t>55.15.10</t>
  </si>
  <si>
    <t>55.81.10</t>
  </si>
  <si>
    <t>55.81.20</t>
  </si>
  <si>
    <t>55.82.10</t>
  </si>
  <si>
    <t>55.82.20</t>
  </si>
  <si>
    <t>55.82.30</t>
  </si>
  <si>
    <t>55.85.10</t>
  </si>
  <si>
    <t>55.86.10</t>
  </si>
  <si>
    <t>Categorie 06  Overlijden</t>
  </si>
  <si>
    <t>06.08.10</t>
  </si>
  <si>
    <t>Datum Overlijden</t>
  </si>
  <si>
    <t>06.08.20</t>
  </si>
  <si>
    <t>Plaats Overlijden</t>
  </si>
  <si>
    <t>06.08.30</t>
  </si>
  <si>
    <t>Land Overlijden</t>
  </si>
  <si>
    <t>06.81.10</t>
  </si>
  <si>
    <t>06.81.20</t>
  </si>
  <si>
    <t>06.82.10</t>
  </si>
  <si>
    <t>06.82.20</t>
  </si>
  <si>
    <t>06.82.30</t>
  </si>
  <si>
    <t>06.85.10</t>
  </si>
  <si>
    <t>06.86.10</t>
  </si>
  <si>
    <t>Categorie 07 Inschrijving</t>
  </si>
  <si>
    <t>07.66.20</t>
  </si>
  <si>
    <t>Datum ingang blokkering PL</t>
  </si>
  <si>
    <t>07.67.10</t>
  </si>
  <si>
    <t>Datum opschorting bijhouding</t>
  </si>
  <si>
    <t>07.67.20</t>
  </si>
  <si>
    <t>Omschrijving reden opschorting bijhouding</t>
  </si>
  <si>
    <t>07.68.10</t>
  </si>
  <si>
    <t>Datum eerste inschrijving GBA</t>
  </si>
  <si>
    <t>07.69.10</t>
  </si>
  <si>
    <t>Gemeente waar de PK zich bevindt</t>
  </si>
  <si>
    <t>07.70.10</t>
  </si>
  <si>
    <t>Indicatie geheim</t>
  </si>
  <si>
    <t>07.80.10</t>
  </si>
  <si>
    <t>Versienummer</t>
  </si>
  <si>
    <t>07.80.20</t>
  </si>
  <si>
    <t>Datumtijdstempel</t>
  </si>
  <si>
    <t>07.87.10</t>
  </si>
  <si>
    <t>PK-gegevens volledig meegeconverteerd</t>
  </si>
  <si>
    <t>Categorie 08  Verblijfplaats</t>
  </si>
  <si>
    <t>08.09.10</t>
  </si>
  <si>
    <t>Gemeente van inschrijving</t>
  </si>
  <si>
    <t>08.09.20</t>
  </si>
  <si>
    <t>Datum inschrijving in de gemeente</t>
  </si>
  <si>
    <t>08.10.10</t>
  </si>
  <si>
    <t>Functie adres</t>
  </si>
  <si>
    <t>08.10.20</t>
  </si>
  <si>
    <t>Gemeentedeel</t>
  </si>
  <si>
    <t>08.10.30</t>
  </si>
  <si>
    <t>Datum aanvang adreshouding</t>
  </si>
  <si>
    <t>08.11.10</t>
  </si>
  <si>
    <t>Straatnaam</t>
  </si>
  <si>
    <t>08.11.15</t>
  </si>
  <si>
    <t>Naam openbare ruimte</t>
  </si>
  <si>
    <t>08.11.20</t>
  </si>
  <si>
    <t>Huisnummer</t>
  </si>
  <si>
    <t>08.11.30</t>
  </si>
  <si>
    <t>Huisletter</t>
  </si>
  <si>
    <t>08.11.40</t>
  </si>
  <si>
    <t>Huisnummertoevoeging</t>
  </si>
  <si>
    <t>08.11.50</t>
  </si>
  <si>
    <t>Aanduiding bij huisnummer</t>
  </si>
  <si>
    <t>08.11.60</t>
  </si>
  <si>
    <t>Postcode</t>
  </si>
  <si>
    <t>08.11.70</t>
  </si>
  <si>
    <t>Woonplaatsnaam</t>
  </si>
  <si>
    <t>08.11.80</t>
  </si>
  <si>
    <t>Identificatiecode verblijfplaats</t>
  </si>
  <si>
    <t>08.11.90</t>
  </si>
  <si>
    <t>Identificatiecode nummeraanduiding</t>
  </si>
  <si>
    <t>08.12.10</t>
  </si>
  <si>
    <t>Locatiebeschrijving</t>
  </si>
  <si>
    <t>08.13.10</t>
  </si>
  <si>
    <t>Land adres buitenland</t>
  </si>
  <si>
    <t>08.13.20</t>
  </si>
  <si>
    <t>Datum adres buitenland</t>
  </si>
  <si>
    <t>08.13.30</t>
  </si>
  <si>
    <t>Regel 1 adres buitenland</t>
  </si>
  <si>
    <t>08.13.40</t>
  </si>
  <si>
    <t>Regel 2 adres buitenland</t>
  </si>
  <si>
    <t>08.13.50</t>
  </si>
  <si>
    <t>Regel 3 adres buitenland</t>
  </si>
  <si>
    <t>08.14.10</t>
  </si>
  <si>
    <t>Land vanwaar ingeschreven</t>
  </si>
  <si>
    <t>08.14.20</t>
  </si>
  <si>
    <t>Datum vestiging in Nederland</t>
  </si>
  <si>
    <t>08.72.10</t>
  </si>
  <si>
    <t>Omschrijving van de aangifte adreshouding</t>
  </si>
  <si>
    <t>08.75.10</t>
  </si>
  <si>
    <t>Indicatie document</t>
  </si>
  <si>
    <t>08.85.10</t>
  </si>
  <si>
    <t>08.86.10</t>
  </si>
  <si>
    <t>Categorie 58  Verblijfplaats (historisch)</t>
  </si>
  <si>
    <t>58.09.10</t>
  </si>
  <si>
    <t>58.09.20</t>
  </si>
  <si>
    <t>58.10.10</t>
  </si>
  <si>
    <t>58.10.20</t>
  </si>
  <si>
    <t>58.10.30</t>
  </si>
  <si>
    <t>58.11.10</t>
  </si>
  <si>
    <t>58.11.15</t>
  </si>
  <si>
    <t>58.11.20</t>
  </si>
  <si>
    <t>58.11.30</t>
  </si>
  <si>
    <t>58.11.40</t>
  </si>
  <si>
    <t>58.11.50</t>
  </si>
  <si>
    <t>58.11.60</t>
  </si>
  <si>
    <t>58.11.70</t>
  </si>
  <si>
    <t>58.11.80</t>
  </si>
  <si>
    <t>58.11.90</t>
  </si>
  <si>
    <t>58.12.10</t>
  </si>
  <si>
    <t>58.13.10</t>
  </si>
  <si>
    <t>58.13.20</t>
  </si>
  <si>
    <t>58.13.30</t>
  </si>
  <si>
    <t>58.13.40</t>
  </si>
  <si>
    <t>58.13.50</t>
  </si>
  <si>
    <t>58.14.10</t>
  </si>
  <si>
    <t>58.14.20</t>
  </si>
  <si>
    <t>58.72.10</t>
  </si>
  <si>
    <t>58.85.10</t>
  </si>
  <si>
    <t>58.86.10</t>
  </si>
  <si>
    <t>Categorie 09  Kind</t>
  </si>
  <si>
    <t>09.01.10</t>
  </si>
  <si>
    <t>09.01.20</t>
  </si>
  <si>
    <t>09.02.10</t>
  </si>
  <si>
    <t>09.02.20</t>
  </si>
  <si>
    <t>09.02.30</t>
  </si>
  <si>
    <t>09.02.40</t>
  </si>
  <si>
    <t>09.03.10</t>
  </si>
  <si>
    <t>09.03.20</t>
  </si>
  <si>
    <t>09.03.30</t>
  </si>
  <si>
    <t>09.81.10</t>
  </si>
  <si>
    <t>09.81.20</t>
  </si>
  <si>
    <t>09.82.10</t>
  </si>
  <si>
    <t>09.82.20</t>
  </si>
  <si>
    <t>09.82.30</t>
  </si>
  <si>
    <t>09.85.10</t>
  </si>
  <si>
    <t>09.86.10</t>
  </si>
  <si>
    <t>09.89.10</t>
  </si>
  <si>
    <t>Registratie betrekking</t>
  </si>
  <si>
    <t>Categorie 59  Kind (historisch)</t>
  </si>
  <si>
    <t>59.01.10</t>
  </si>
  <si>
    <t>59.01.20</t>
  </si>
  <si>
    <t>59.02.10</t>
  </si>
  <si>
    <t>59.02.20</t>
  </si>
  <si>
    <t>59.02.30</t>
  </si>
  <si>
    <t>59.02.40</t>
  </si>
  <si>
    <t>59.03.10</t>
  </si>
  <si>
    <t>59.03.20</t>
  </si>
  <si>
    <t>59.03.30</t>
  </si>
  <si>
    <t>59.81.10</t>
  </si>
  <si>
    <t>59.81.20</t>
  </si>
  <si>
    <t>59.82.10</t>
  </si>
  <si>
    <t>59.82.20</t>
  </si>
  <si>
    <t>59.82.30</t>
  </si>
  <si>
    <t>59.85.10</t>
  </si>
  <si>
    <t>59.86.10</t>
  </si>
  <si>
    <t>Categorie 10  Verblijfstitel</t>
  </si>
  <si>
    <t>10.39.10</t>
  </si>
  <si>
    <t>Aanduiding Verblijfstitel</t>
  </si>
  <si>
    <t>10.39.20</t>
  </si>
  <si>
    <t>Datum einde Verblijfstitel</t>
  </si>
  <si>
    <t>10.39.30</t>
  </si>
  <si>
    <t>Ingangsdatum Verblijfstitel</t>
  </si>
  <si>
    <t>10.85.10</t>
  </si>
  <si>
    <t>10.86.10</t>
  </si>
  <si>
    <t>Categorie 60  Verblijfstitel (historisch)</t>
  </si>
  <si>
    <t>60.39.10</t>
  </si>
  <si>
    <t>60.39.20</t>
  </si>
  <si>
    <t>60.39.30</t>
  </si>
  <si>
    <t>60.85.10</t>
  </si>
  <si>
    <t>60.86.10</t>
  </si>
  <si>
    <t>Categorie 11  Gezagsverhouding</t>
  </si>
  <si>
    <t>11.32.10</t>
  </si>
  <si>
    <t>Indicatie gezag minderjarige</t>
  </si>
  <si>
    <t>11.33.10</t>
  </si>
  <si>
    <t>Indicatie curateleregister</t>
  </si>
  <si>
    <t>11.82.10</t>
  </si>
  <si>
    <t>11.82.20</t>
  </si>
  <si>
    <t>11.82.30</t>
  </si>
  <si>
    <t>11.85.10</t>
  </si>
  <si>
    <t>11.86.10</t>
  </si>
  <si>
    <t>Categorie 61  Gezagsverhouding (historisch)</t>
  </si>
  <si>
    <t>61.32.10</t>
  </si>
  <si>
    <t>61.33.10</t>
  </si>
  <si>
    <t>61.82.10</t>
  </si>
  <si>
    <t>61.82.20</t>
  </si>
  <si>
    <t>61.82.30</t>
  </si>
  <si>
    <t>61.85.10</t>
  </si>
  <si>
    <t>61.86.10</t>
  </si>
  <si>
    <t>Categorie 12  Reisdocument</t>
  </si>
  <si>
    <t>12.35.10</t>
  </si>
  <si>
    <t>Soort Nederlands reisdocument</t>
  </si>
  <si>
    <t>12.35.20</t>
  </si>
  <si>
    <t>Nummer Nederlands reisdocument</t>
  </si>
  <si>
    <t>12.35.30</t>
  </si>
  <si>
    <t>Datum uitgifte Nederlands reisdocument</t>
  </si>
  <si>
    <t>12.35.40</t>
  </si>
  <si>
    <t>Autoriteit van afgifte Nederlands reisdocument</t>
  </si>
  <si>
    <t>12.35.50</t>
  </si>
  <si>
    <t>Datum einde geldigheid Nederlands reisdocument</t>
  </si>
  <si>
    <t>12.35.60</t>
  </si>
  <si>
    <t>Datum inhouding/vermissing Nederlands reisdocument</t>
  </si>
  <si>
    <t>12.35.70</t>
  </si>
  <si>
    <t>Aanduiding inhouding/vermissing Nederlands reisdocument</t>
  </si>
  <si>
    <t>12.36.10</t>
  </si>
  <si>
    <t>Signalering Nederlands reisdocument</t>
  </si>
  <si>
    <t>12.82.10</t>
  </si>
  <si>
    <t>Gemeente waar het paspoortdossier zich bevindt</t>
  </si>
  <si>
    <t>12.82.20</t>
  </si>
  <si>
    <t>Datum van opname in het paspoortdossier</t>
  </si>
  <si>
    <t>12.82.30</t>
  </si>
  <si>
    <t>Beschrijving dossier paspoortgegevens</t>
  </si>
  <si>
    <t>12.85.10</t>
  </si>
  <si>
    <t>12.86.10</t>
  </si>
  <si>
    <t>Categorie 13  Kiesrecht</t>
  </si>
  <si>
    <t>13.31.10</t>
  </si>
  <si>
    <t>Aanduiding Europees kiesrecht</t>
  </si>
  <si>
    <t>13.31.20</t>
  </si>
  <si>
    <t>Datum verzoek of mededeling Europees kiesrecht</t>
  </si>
  <si>
    <t>13.31.30</t>
  </si>
  <si>
    <t>Einddatum uitsluiting Europees kiesrecht</t>
  </si>
  <si>
    <t>13.38.10</t>
  </si>
  <si>
    <t>Aanduiding uitgesloten kiesrecht</t>
  </si>
  <si>
    <t>13.38.20</t>
  </si>
  <si>
    <t>Einddatum uitsluiting kiesrecht</t>
  </si>
  <si>
    <t>13.82.10</t>
  </si>
  <si>
    <t>Gemeente van ontlening</t>
  </si>
  <si>
    <t>13.82.20</t>
  </si>
  <si>
    <t>13.82.30</t>
  </si>
  <si>
    <t>Rubrieknummer</t>
  </si>
  <si>
    <t>Rubrieknaam</t>
  </si>
  <si>
    <t>Belastingplichtige</t>
  </si>
  <si>
    <t>Erfgenaam belastingplichtige</t>
  </si>
  <si>
    <t>Eigenaar onroerende zaak</t>
  </si>
  <si>
    <t>Aanvrager alcoholvergunning</t>
  </si>
  <si>
    <t>Houder alcoholvergunning</t>
  </si>
  <si>
    <t>Houder gehandicaptenparkeerkaart</t>
  </si>
  <si>
    <t>Handhaving, toezicht en opsporing</t>
  </si>
  <si>
    <t>Betrokkene bij opsporing strafbare feiten</t>
  </si>
  <si>
    <t>Crisismaatregel en inbewaringstelling</t>
  </si>
  <si>
    <t>Vertegenwoordiger van degene die crisismaatregel of inbewaringstelling krijgt opgelegd.</t>
  </si>
  <si>
    <t>Maatschappelijke ondersteuning</t>
  </si>
  <si>
    <t>Jeugdzorg</t>
  </si>
  <si>
    <t>Werk en inkomen</t>
  </si>
  <si>
    <t>Sociale werkvoorziening</t>
  </si>
  <si>
    <t>Werknemer sociale werkvoorziening</t>
  </si>
  <si>
    <t>Gevonden voorwerpen</t>
  </si>
  <si>
    <t>Naturalisatieverzoeken en optieverklaringen</t>
  </si>
  <si>
    <t>Pensioen en uitkering politieke ambtsdragers</t>
  </si>
  <si>
    <t>Bezwaar, klachten en verzoeken</t>
  </si>
  <si>
    <t>Leerplicht</t>
  </si>
  <si>
    <t>Overledene</t>
  </si>
  <si>
    <t>Rampenbestrijding</t>
  </si>
  <si>
    <t>Slachtoffer</t>
  </si>
  <si>
    <t>Volmachtverlening verkiezingen</t>
  </si>
  <si>
    <t>Gemachtigde</t>
  </si>
  <si>
    <t>Zakelijk gerechtigde</t>
  </si>
  <si>
    <t>Erfpacht</t>
  </si>
  <si>
    <t>Erfpachter</t>
  </si>
  <si>
    <t>Opkoopbescherming</t>
  </si>
  <si>
    <t>x</t>
  </si>
  <si>
    <t>v</t>
  </si>
  <si>
    <t>Naam taak + doelgroep</t>
  </si>
  <si>
    <t>Gemeentelijke belastingen - Erfgenaam belastingplichtige</t>
  </si>
  <si>
    <t>Gemeentelijke belastingen - Belastingplichtige</t>
  </si>
  <si>
    <t>Handhaving, toezicht en opsporing - Betrokkene bij opsporing strafbare feiten</t>
  </si>
  <si>
    <t>Sociale werkvoorziening - Werknemer sociale werkvoorziening</t>
  </si>
  <si>
    <t>Rampenbestrijding - Slachtoffer</t>
  </si>
  <si>
    <t>Volmachtverlening verkiezingen - Gemachtigde</t>
  </si>
  <si>
    <t>Erfpacht - Erfpachter</t>
  </si>
  <si>
    <t>Dropdown taken en doelgroepen</t>
  </si>
  <si>
    <t>Spontaan</t>
  </si>
  <si>
    <t>Ad hoc</t>
  </si>
  <si>
    <t xml:space="preserve">Ad hoc verstrekking  </t>
  </si>
  <si>
    <t xml:space="preserve">Spontane verstrekking  </t>
  </si>
  <si>
    <t xml:space="preserve">Soort taak  </t>
  </si>
  <si>
    <t>Algemene taak</t>
  </si>
  <si>
    <t>Categorie 16  Tijdelijk verblijfadres</t>
  </si>
  <si>
    <t>16.09.10</t>
  </si>
  <si>
    <t>16.09.20</t>
  </si>
  <si>
    <t>16.11.10</t>
  </si>
  <si>
    <t>16.11.15</t>
  </si>
  <si>
    <t>16.11.20</t>
  </si>
  <si>
    <t>16.11.30</t>
  </si>
  <si>
    <t>16.11.40</t>
  </si>
  <si>
    <t>16.11.50</t>
  </si>
  <si>
    <t>16.11.60</t>
  </si>
  <si>
    <t>16.11.70</t>
  </si>
  <si>
    <t>16.11.80</t>
  </si>
  <si>
    <t>16.11.90</t>
  </si>
  <si>
    <t>16.18.10</t>
  </si>
  <si>
    <t>Einddatum geldigheid</t>
  </si>
  <si>
    <t>16.19.10</t>
  </si>
  <si>
    <t>Type adres</t>
  </si>
  <si>
    <t>16.72.10</t>
  </si>
  <si>
    <t>16.85.10</t>
  </si>
  <si>
    <t xml:space="preserve">Ingangsdatum geldigheid </t>
  </si>
  <si>
    <t>16.86.10</t>
  </si>
  <si>
    <t>Categorie 66  Tijdelijk verblijfadres (historisch)</t>
  </si>
  <si>
    <t>66.09.10</t>
  </si>
  <si>
    <t>66.09.20</t>
  </si>
  <si>
    <t>66.11.10</t>
  </si>
  <si>
    <t>66.11.15</t>
  </si>
  <si>
    <t>66.11.20</t>
  </si>
  <si>
    <t>66.11.30</t>
  </si>
  <si>
    <t>66.11.40</t>
  </si>
  <si>
    <t>66.11.50</t>
  </si>
  <si>
    <t>66.11.60</t>
  </si>
  <si>
    <t>66.11.70</t>
  </si>
  <si>
    <t>66.11.80</t>
  </si>
  <si>
    <t>66.11.90</t>
  </si>
  <si>
    <t>66.18.10</t>
  </si>
  <si>
    <t>66.19.10</t>
  </si>
  <si>
    <t>66.72.10</t>
  </si>
  <si>
    <t>66.85.10</t>
  </si>
  <si>
    <t>66.86.10</t>
  </si>
  <si>
    <t xml:space="preserve">Datum opneming </t>
  </si>
  <si>
    <t>Categorie 17  Contactgegevens</t>
  </si>
  <si>
    <t>17.16.10</t>
  </si>
  <si>
    <t>Telefoonnummer</t>
  </si>
  <si>
    <t>17.16.20</t>
  </si>
  <si>
    <t>Verificatie-indicatie</t>
  </si>
  <si>
    <t>17.16.30</t>
  </si>
  <si>
    <t>Geldig vanaf</t>
  </si>
  <si>
    <t>17.17.10</t>
  </si>
  <si>
    <t>Emailadres</t>
  </si>
  <si>
    <t>17.17.20</t>
  </si>
  <si>
    <t>17.17.30</t>
  </si>
  <si>
    <t>Waardering onroerende zaken</t>
  </si>
  <si>
    <t>Aanwezigheidsvergunningen</t>
  </si>
  <si>
    <t>Alcoholvergunningen</t>
  </si>
  <si>
    <t>Huisvestingsvergunningen</t>
  </si>
  <si>
    <t>Omgevingsvergunningen, -meldingen en -ontheffingen</t>
  </si>
  <si>
    <t>Vergunningen, vrijstellingen, ontheffingen en meldingen op grond van een gemeentelijke verordening</t>
  </si>
  <si>
    <t>Vrijstellingen of ontheffingen winkeltijden</t>
  </si>
  <si>
    <t>Controle geldigheid gehandicaptenpartkeerkaart</t>
  </si>
  <si>
    <t>Integriteitsbeoordelingen (Bibob)</t>
  </si>
  <si>
    <t>Verzoeken om archiefstukken</t>
  </si>
  <si>
    <t>Zakelijk gerechtigden</t>
  </si>
  <si>
    <t>Voorzien in lijkbezorging</t>
  </si>
  <si>
    <t>Burgerlijke stand</t>
  </si>
  <si>
    <t>Uitgifte reis- en ID-documenten aan niet-ingezetenen</t>
  </si>
  <si>
    <t>Contactgemeente Doorstroompunt(RMC)-regio</t>
  </si>
  <si>
    <t>Doelgroepomschrijving</t>
  </si>
  <si>
    <t>Persoon die belasting schuldig is aan de gemeente</t>
  </si>
  <si>
    <t>Erfgenaam overleden persoon die ten tijde van zijn overlijden belasting schuldig was aan de gemeente</t>
  </si>
  <si>
    <t>De eigenaar van een onroerende zaak in de gemeente</t>
  </si>
  <si>
    <t>De aanvrager van een aanwezigheidsvergunning</t>
  </si>
  <si>
    <t>De houder van een aanwezigheidsvergunning</t>
  </si>
  <si>
    <t>Aanvrager aanwezigheidsvergunning</t>
  </si>
  <si>
    <t>Houder aanwezigheidsvergunning</t>
  </si>
  <si>
    <t>De aanvrager van een alcoholvergunning</t>
  </si>
  <si>
    <t>De houder van een alcoholvergunning</t>
  </si>
  <si>
    <t>De aanvrager van een huisvestingsvergunning of urgentieverklaring</t>
  </si>
  <si>
    <t>De houder van een huisvestingsvergunning of urgentieverklaring</t>
  </si>
  <si>
    <t>De aanvrager of houder van een vergunning wijziging woningvoorraad</t>
  </si>
  <si>
    <t>De aanvrager of houder van een vergunning splitsing appartementsrechten</t>
  </si>
  <si>
    <t>Aanvrager huisvestingsvergunning/urgentieverklaring</t>
  </si>
  <si>
    <t>Houder huisvestingsvergunning/urgentieverklaring</t>
  </si>
  <si>
    <t>Aanvrager of houder vergunning wijziging woningvoorraad</t>
  </si>
  <si>
    <t>Aanvrager of houder vergunning splitsing appartementsrechten</t>
  </si>
  <si>
    <t>Aanvrager/houder vergunning voor verhuur</t>
  </si>
  <si>
    <t>Echtgenoot/geregistreerd partner van de aanvrager/houder van een vergunning</t>
  </si>
  <si>
    <t>Grootouder van de aanvrager/houder van een vergunning</t>
  </si>
  <si>
    <t>Broer, zus of kleinkind van aanvrager/houder van een vergunning</t>
  </si>
  <si>
    <t>Echtgenoot of geregistreerd partner van het kind van de aanvrager/houder van een vergunning</t>
  </si>
  <si>
    <t>De eigenaar van een woning in een gebied met opkoopbescherming die een vergunning voor verhuur aanvraagt of houder is van zo'n vergunning</t>
  </si>
  <si>
    <t>De echtgenoot/geregistreerd partner van de eigenaar</t>
  </si>
  <si>
    <t>De grootouder van de eigenaar</t>
  </si>
  <si>
    <t>De broer of zus of het kleindind van de eigenaar</t>
  </si>
  <si>
    <t>De echtgenoot of geregistreerd partner van het kind van de eigenaar</t>
  </si>
  <si>
    <t>De aanvrager van een omgevingsvergunning</t>
  </si>
  <si>
    <t>De houder van een omgevingsvergunning</t>
  </si>
  <si>
    <t>De aanvrager of houder van een ontheffing verbranden huishoudelijk afval</t>
  </si>
  <si>
    <t>De melder gebruik van een bouwwerk</t>
  </si>
  <si>
    <t>Aanvrager omgevingsvergunning</t>
  </si>
  <si>
    <t>Houder omgevingsvergunning</t>
  </si>
  <si>
    <t>Aanvrager/houder ontheffing verbranden afval</t>
  </si>
  <si>
    <t>Melder gebruik bouwwerk</t>
  </si>
  <si>
    <t>De aanvrager van een vergunning, vrijstelling of ontheffing op grond van een gemeentelijke verordening</t>
  </si>
  <si>
    <t>De melder van een zaak of activiteit op grond van een gemeentelijke verordening</t>
  </si>
  <si>
    <t>Melder zaak of activiteit</t>
  </si>
  <si>
    <t>Persoon die betrokken is bij de uitvoering van toezicht en/of bestuursrechtelijke handhaving door de gemeente</t>
  </si>
  <si>
    <t>Niet-ingezetene die betrokken is bij de uitvoering van toezicht en/of bestuursrechtelijke handhaving door de gemeente</t>
  </si>
  <si>
    <t>Persoon die betrokken is bij de opsporing strafbare feiten door de gemeente</t>
  </si>
  <si>
    <t>Persoon die een (strafrechtelijke) boete krijgt opgelegd en/of waarover proces-verbaal wordt opgemaakt</t>
  </si>
  <si>
    <t>Betrokkene bij toezicht en/of bestuursrechtelijke handhaving</t>
  </si>
  <si>
    <t>Niet-ingezetene betrokken bij toezicht of bestuursrechtelijke handhaving</t>
  </si>
  <si>
    <t>Persoon die boete krijgt of waarover proces-verbaal wordt gemaakt</t>
  </si>
  <si>
    <t>Aanvrager vrijstelling of ontheffing winkeltijden</t>
  </si>
  <si>
    <t>Houder vrijstelling of ontheffing winkeltijden</t>
  </si>
  <si>
    <t>De aanvrager van een vrijstelling of ontheffing winkeltijden</t>
  </si>
  <si>
    <t>De houder van een vrijstelling of ontheffing winkeltijden</t>
  </si>
  <si>
    <t>De houder van een gehandicaptenparkeerkaart die door de gemeente is uitgegeven</t>
  </si>
  <si>
    <t>Ouder, voogd of verzorger van een leerplichtige die woont in de gemeente</t>
  </si>
  <si>
    <t>Ouder, voogd, verzorger leerplichtige</t>
  </si>
  <si>
    <t>Persoon naar wie een integriteitsonderzoek (Bibob) wordt ingesteld</t>
  </si>
  <si>
    <t>(vermoedelijk) Zakelijke relatie van een persoon naar wie een integriteitsonderzoek wordt ingesteld</t>
  </si>
  <si>
    <t>Familielid van een persoon naar wie een integriteitsonderzoek wordt ingesteld wiens gegevens nodig zijn om een zakelijke relatie van die persoon in de BRP te vinden.</t>
  </si>
  <si>
    <t>Persoon naar wie een onderzoek wordt ingesteld</t>
  </si>
  <si>
    <t>Zakelijke relatie van  persoon naar wie een onderzoek wordt ingesteld</t>
  </si>
  <si>
    <t>Familielid van persoon naar wie een onderzoek wordt ingesteld</t>
  </si>
  <si>
    <t>Persoon die een bezwaar, klacht of verzoek indient bij de gemeente</t>
  </si>
  <si>
    <t>Persoon die bezwaar, klacht of verzoek indient</t>
  </si>
  <si>
    <t>Verzoeker om archiefstuk</t>
  </si>
  <si>
    <t>Persoon die in een niet-openbaar archiefstuk voorkomt</t>
  </si>
  <si>
    <t>De verzoeker om een archiefstuk van de gemeente</t>
  </si>
  <si>
    <t>De persoon wiens gegevens zijn opgenomen in een niet-openbaar archiefstuk waarom is verzocht</t>
  </si>
  <si>
    <t>Persoon die een zakelijk recht heeft op een onroerende zaak in de gemeente</t>
  </si>
  <si>
    <t>Erfpachter van grond in de gemeente</t>
  </si>
  <si>
    <t>Persoon die crisismaatregel of inbewaringstelling krijgt opgelegd</t>
  </si>
  <si>
    <t>Persoon die op de hoogte moet worden gesteld van een inbewaringstelling</t>
  </si>
  <si>
    <t>Vertegenwoordiger</t>
  </si>
  <si>
    <t>Een persoon die crisismaatregel  of inbewaringstelling krijgt opgelegd</t>
  </si>
  <si>
    <t>Een persoon die op de hoogte moet worden gesteld van een inbewaringstelling</t>
  </si>
  <si>
    <t>Persoon die of namens wie maatschappelijke ondersteuning aanvraagt/is aangevraagd</t>
  </si>
  <si>
    <t>Aanvrager/verkrijger maatschappelijke ondersteuning</t>
  </si>
  <si>
    <t>Jeugdige waarvoor jeugdhulp wordt aangevraagd</t>
  </si>
  <si>
    <t>Jeugdige die jeugdhulp krijgt</t>
  </si>
  <si>
    <t>Ouder van jeugdige waarvoor jeugdhulp is aangevraagd</t>
  </si>
  <si>
    <t>Ouder van jeugdige  die jeugdhulp krijgt</t>
  </si>
  <si>
    <t>Voogd of pleegouder jeugdige waarvoor jeugdhulp is aangevraagd of die jeugdhulp krijgt</t>
  </si>
  <si>
    <t>De ouder van jeugdige voor wie jeugdhulp is aangevraagd</t>
  </si>
  <si>
    <t>De ouder van jeugdige die jeugdhulp krijgt</t>
  </si>
  <si>
    <t>De voogd of pleegouder van de  jeugdige voor wie jeugdhulp is aangevraagd of die jeugdhulp krijgt</t>
  </si>
  <si>
    <t>Erfgenaam overleden persoon waarvan de gemeente ten tijde van zijn overlijden een uitkering terugvorderde</t>
  </si>
  <si>
    <t>Persoon aan wie een boete of maatregel is opgelegd</t>
  </si>
  <si>
    <t>Persoon waarvan onderzocht moet worden of hij een uitkering terug moet betalen of een boete moet betalen</t>
  </si>
  <si>
    <t>Persoon van wie de kosten van een uitkering worden teruggevorderd of verhaald</t>
  </si>
  <si>
    <t>Persoon die kosten uitkering moet (terug)betalen</t>
  </si>
  <si>
    <t>Erfgenaam persoon die kosten uitkering moet terugbetalen</t>
  </si>
  <si>
    <t>Persoon aan wie  boete of maatregel is opgelegd</t>
  </si>
  <si>
    <t>Betrokkene bij onderzoek naar onregelmatigheden</t>
  </si>
  <si>
    <t>Werknemer in de sociale werkvoorziening van de gemeente</t>
  </si>
  <si>
    <t>(oud) politieke ambtsdrager met een pensioenaanspraak of een pensioenrecht</t>
  </si>
  <si>
    <t>(oud) politieke ambtsdrager met recht op een (wachtgeld)uitkering</t>
  </si>
  <si>
    <t>ex-echtgenoot of ex-geregistreerd partner van een (oud) politieke ambtsdrager met een pensioenaanspraak of pensioenrecht</t>
  </si>
  <si>
    <t>(ex) partner, kind of pleegkind van een (oud) politieke ambtsdrager mer recht op nabestaandenpensioen</t>
  </si>
  <si>
    <t>Partner, kind of pleegkind van (oud) politieke ambtsdrager met recht op een overlijdensuitkering</t>
  </si>
  <si>
    <t>Persoon met pensioenaanspraak of -recht</t>
  </si>
  <si>
    <t>Persoon met recht op wachtgeld</t>
  </si>
  <si>
    <t>Ex-echtgenoot/registreerd partner persoon met pensioenaanspraak of -recht</t>
  </si>
  <si>
    <t>Persoon met recht op nabestaandenpensioen</t>
  </si>
  <si>
    <t>Persoon met recht op overlijdensuitkering</t>
  </si>
  <si>
    <t>Persoon die wordt benaderd om te voorzien in lijkbezorging</t>
  </si>
  <si>
    <t xml:space="preserve">Persoon waarop kosten lijkbezorging worden verhaald </t>
  </si>
  <si>
    <t>Persoon die is overleden in de gemeenten en waarvoor de gemeente moet zorgen dat wordt voorzien in lijkbezorging</t>
  </si>
  <si>
    <t>Persoon die door de gemeente wordt benaderd met het verzoek om te voorzien in lijkbezorging van een overledene</t>
  </si>
  <si>
    <t xml:space="preserve">Persoon waarop de kosten van lijkbezorging worden verhaald </t>
  </si>
  <si>
    <t>Vermoedelijke eigenaar gevonden voorwerp</t>
  </si>
  <si>
    <t>De vermoedelijke eigenaar van een gevonden voorwerp dat in bewaring is bij de gemeente.</t>
  </si>
  <si>
    <t>Slachtoffer van een ramp in de gemeente</t>
  </si>
  <si>
    <t>Kind of kleinkind waarvoor medeverlening Nederlanderschap wordt verzocht</t>
  </si>
  <si>
    <t>Andere ouder/wettelijke vertegenwoordiger (klein)kind</t>
  </si>
  <si>
    <t>Kind of kleinkind waarvoor een verzoek tot medeverlening Nederlanderschap wordt gedaan</t>
  </si>
  <si>
    <t>Andere ouder, voogd met gezag over het (klein)kind waarvoor een verzoek tot medeverlening Nederlanderschap wordt gedaan</t>
  </si>
  <si>
    <t>Persoon van wie gegevens nodig zijn voor akte, latere vermelding of verstrekking</t>
  </si>
  <si>
    <t>De persoon wiens gegevens nodig zijn voor het opmaken of de correctie van een akte, een latere vermelding of verklaring burgerlijke stand</t>
  </si>
  <si>
    <t>Persoon die  document aanvraagt of namens wie  document wordt aangevraagd</t>
  </si>
  <si>
    <t>Een niet-ingezetene die, of namens wie, een reis- of identiteitsdocument bij de gemeente aanvraagt/wordt aangevraagd</t>
  </si>
  <si>
    <t>Voortijdig schoolverlater</t>
  </si>
  <si>
    <t>Voortijdig schoolverlater die woont in een van de andere gemeenten van de Doorstroompunt-regio waarvan de gemeente contactgemeente is</t>
  </si>
  <si>
    <t>Burgerzaken</t>
  </si>
  <si>
    <t xml:space="preserve">Ad hoc adres  </t>
  </si>
  <si>
    <t xml:space="preserve">Ad hoc adres voor tijdelijk verblijfadres  </t>
  </si>
  <si>
    <t>Waardering onroerende zaken - Eigenaar onroerende zaak</t>
  </si>
  <si>
    <t>Aanwezigheidsvergunningen - Aanvrager aanwezigheidsvergunning</t>
  </si>
  <si>
    <t>Aanwezigheidsvergunningen - Houder aanwezigheidsvergunning</t>
  </si>
  <si>
    <t>Alcoholvergunningen - Aanvrager alcoholvergunning</t>
  </si>
  <si>
    <t>Alcoholvergunningen - Houder alcoholvergunning</t>
  </si>
  <si>
    <t>Huisvestingsvergunningen - Aanvrager huisvestingsvergunning/urgentieverklaring</t>
  </si>
  <si>
    <t>Huisvestingsvergunningen - Houder huisvestingsvergunning/urgentieverklaring</t>
  </si>
  <si>
    <t>Huisvestingsvergunningen - Aanvrager of houder vergunning wijziging woningvoorraad</t>
  </si>
  <si>
    <t>Huisvestingsvergunningen - Aanvrager of houder vergunning splitsing appartementsrechten</t>
  </si>
  <si>
    <t>Opkoopbescherming - Aanvrager/houder vergunning voor verhuur</t>
  </si>
  <si>
    <t>Opkoopbescherming - Echtgenoot/geregistreerd partner van de aanvrager/houder van een vergunning</t>
  </si>
  <si>
    <t>Opkoopbescherming - Grootouder van de aanvrager/houder van een vergunning</t>
  </si>
  <si>
    <t>Opkoopbescherming - Broer, zus of kleinkind van aanvrager/houder van een vergunning</t>
  </si>
  <si>
    <t>Opkoopbescherming - Echtgenoot of geregistreerd partner van het kind van de aanvrager/houder van een vergunning</t>
  </si>
  <si>
    <t>Omgevingsvergunningen, -meldingen en -ontheffingen - Aanvrager omgevingsvergunning</t>
  </si>
  <si>
    <t>Omgevingsvergunningen, -meldingen en -ontheffingen - Houder omgevingsvergunning</t>
  </si>
  <si>
    <t>Omgevingsvergunningen, -meldingen en -ontheffingen - Aanvrager/houder ontheffing verbranden afval</t>
  </si>
  <si>
    <t>Omgevingsvergunningen, -meldingen en -ontheffingen - Melder gebruik bouwwerk</t>
  </si>
  <si>
    <t>Vergunningen, vrijstellingen, ontheffingen en meldingen op grond van een gemeentelijke verordening - Melder zaak of activiteit</t>
  </si>
  <si>
    <t>Vrijstellingen of ontheffingen winkeltijden - Aanvrager vrijstelling of ontheffing winkeltijden</t>
  </si>
  <si>
    <t>Vrijstellingen of ontheffingen winkeltijden - Houder vrijstelling of ontheffing winkeltijden</t>
  </si>
  <si>
    <t>Controle geldigheid gehandicaptenpartkeerkaart - Houder gehandicaptenparkeerkaart</t>
  </si>
  <si>
    <t>Handhaving, toezicht en opsporing - Betrokkene bij toezicht en/of bestuursrechtelijke handhaving</t>
  </si>
  <si>
    <t>Handhaving, toezicht en opsporing - Niet-ingezetene betrokken bij toezicht of bestuursrechtelijke handhaving</t>
  </si>
  <si>
    <t>Handhaving, toezicht en opsporing - Persoon die boete krijgt of waarover proces-verbaal wordt gemaakt</t>
  </si>
  <si>
    <t>Leerplicht - Ouder, voogd, verzorger leerplichtige</t>
  </si>
  <si>
    <t>Integriteitsbeoordelingen (Bibob) - Persoon naar wie een onderzoek wordt ingesteld</t>
  </si>
  <si>
    <t>Integriteitsbeoordelingen (Bibob) - Zakelijke relatie van  persoon naar wie een onderzoek wordt ingesteld</t>
  </si>
  <si>
    <t>Integriteitsbeoordelingen (Bibob) - Familielid van persoon naar wie een onderzoek wordt ingesteld</t>
  </si>
  <si>
    <t>Bezwaar, klachten en verzoeken - Persoon die bezwaar, klacht of verzoek indient</t>
  </si>
  <si>
    <t>Verzoeken om archiefstukken - Verzoeker om archiefstuk</t>
  </si>
  <si>
    <t>Verzoeken om archiefstukken - Persoon die in een niet-openbaar archiefstuk voorkomt</t>
  </si>
  <si>
    <t>Zakelijk gerechtigden - Zakelijk gerechtigde</t>
  </si>
  <si>
    <t>Crisismaatregel en inbewaringstelling - Persoon die crisismaatregel of inbewaringstelling krijgt opgelegd</t>
  </si>
  <si>
    <t>Crisismaatregel en inbewaringstelling - Persoon die op de hoogte moet worden gesteld van een inbewaringstelling</t>
  </si>
  <si>
    <t>Crisismaatregel en inbewaringstelling - Vertegenwoordiger</t>
  </si>
  <si>
    <t>Maatschappelijke ondersteuning - Aanvrager/verkrijger maatschappelijke ondersteuning</t>
  </si>
  <si>
    <t>Jeugdzorg - Jeugdige waarvoor jeugdhulp wordt aangevraagd</t>
  </si>
  <si>
    <t>Jeugdzorg - Jeugdige die jeugdhulp krijgt</t>
  </si>
  <si>
    <t>Jeugdzorg - Ouder van jeugdige waarvoor jeugdhulp is aangevraagd</t>
  </si>
  <si>
    <t>Jeugdzorg - Ouder van jeugdige  die jeugdhulp krijgt</t>
  </si>
  <si>
    <t>Jeugdzorg - Voogd of pleegouder jeugdige waarvoor jeugdhulp is aangevraagd of die jeugdhulp krijgt</t>
  </si>
  <si>
    <t>Werk en inkomen - Persoon die kosten uitkering moet (terug)betalen</t>
  </si>
  <si>
    <t>Werk en inkomen - Erfgenaam persoon die kosten uitkering moet terugbetalen</t>
  </si>
  <si>
    <t>Werk en inkomen - Persoon aan wie  boete of maatregel is opgelegd</t>
  </si>
  <si>
    <t>Werk en inkomen - Betrokkene bij onderzoek naar onregelmatigheden</t>
  </si>
  <si>
    <t>Pensioen en uitkering politieke ambtsdragers - Persoon met pensioenaanspraak of -recht</t>
  </si>
  <si>
    <t>Pensioen en uitkering politieke ambtsdragers - Persoon met recht op wachtgeld</t>
  </si>
  <si>
    <t>Pensioen en uitkering politieke ambtsdragers - Ex-echtgenoot/registreerd partner persoon met pensioenaanspraak of -recht</t>
  </si>
  <si>
    <t>Pensioen en uitkering politieke ambtsdragers - Persoon met recht op nabestaandenpensioen</t>
  </si>
  <si>
    <t>Pensioen en uitkering politieke ambtsdragers - Persoon met recht op overlijdensuitkering</t>
  </si>
  <si>
    <t>Voorzien in lijkbezorging - Overledene</t>
  </si>
  <si>
    <t>Voorzien in lijkbezorging - Persoon die wordt benaderd om te voorzien in lijkbezorging</t>
  </si>
  <si>
    <t xml:space="preserve">Voorzien in lijkbezorging - Persoon waarop kosten lijkbezorging worden verhaald </t>
  </si>
  <si>
    <t>Gevonden voorwerpen - Vermoedelijke eigenaar gevonden voorwerp</t>
  </si>
  <si>
    <t>Naturalisatieverzoeken en optieverklaringen - Kind of kleinkind waarvoor medeverlening Nederlanderschap wordt verzocht</t>
  </si>
  <si>
    <t>Naturalisatieverzoeken en optieverklaringen - Andere ouder/wettelijke vertegenwoordiger (klein)kind</t>
  </si>
  <si>
    <t>Burgerlijke stand - Persoon van wie gegevens nodig zijn voor akte, latere vermelding of verstrekking</t>
  </si>
  <si>
    <t>Uitgifte reis- en ID-documenten aan niet-ingezetenen - Persoon die  document aanvraagt of namens wie  document wordt aangevraagd</t>
  </si>
  <si>
    <t>Contactgemeente Doorstroompunt(RMC)-regio - Voortijdig schoolverlater</t>
  </si>
  <si>
    <t xml:space="preserve">Versie document  </t>
  </si>
  <si>
    <t xml:space="preserve">Algemene toelichting  </t>
  </si>
  <si>
    <t>Totale gegevensset (ad hoc)</t>
  </si>
  <si>
    <t>Totale gegevensset (ad hoc adres)</t>
  </si>
  <si>
    <t>Totale gegevensset (ad hoc adres voor tijdelijk verblijfadres)</t>
  </si>
  <si>
    <t>Totale gegevensset (spontane verstrekkingen)</t>
  </si>
  <si>
    <t xml:space="preserve">Aanvrager/houder vergunning, vrijstelling of ontheffing </t>
  </si>
  <si>
    <t xml:space="preserve">Vergunningen, vrijstellingen, ontheffingen en meldingen op grond van een gemeentelijke verordening - Aanvrager/houder vergunning, vrijstelling of ontheffing </t>
  </si>
  <si>
    <t xml:space="preserve"> Gegevensset 1 (ad hoc)</t>
  </si>
  <si>
    <t>Gegevensset 2 (ad hoc)</t>
  </si>
  <si>
    <t>Gegevensset 3 (ad hoc)</t>
  </si>
  <si>
    <t>Gegevensset 4 (ad hoc)</t>
  </si>
  <si>
    <t>Gegevensset 5 (ad hoc)</t>
  </si>
  <si>
    <t>Gegevensset 6 (ad hoc)</t>
  </si>
  <si>
    <t>Gegevensset 7 (ad hoc)</t>
  </si>
  <si>
    <t>Gegevensset 8 (ad hoc)</t>
  </si>
  <si>
    <t>Gegevensset 9 (ad hoc)</t>
  </si>
  <si>
    <t>Gegevensset 10 (ad hoc)</t>
  </si>
  <si>
    <t>Gegevensset 11 (ad hoc)</t>
  </si>
  <si>
    <t>Gegevensset 12 (ad hoc)</t>
  </si>
  <si>
    <t>Gegevensset 13 (ad hoc)</t>
  </si>
  <si>
    <t>Gegevensset 14 (ad hoc)</t>
  </si>
  <si>
    <t>Gegevensset 15 (ad hoc)</t>
  </si>
  <si>
    <t>Gegevensset 16 (ad hoc)</t>
  </si>
  <si>
    <t>Gegevensset 17 (ad hoc)</t>
  </si>
  <si>
    <t>Gegevensset 18 (ad hoc)</t>
  </si>
  <si>
    <t>Gegevensset 19 (ad hoc)</t>
  </si>
  <si>
    <t xml:space="preserve"> Gegevensset 2 (ad hoc)</t>
  </si>
  <si>
    <t xml:space="preserve"> Gegevensset 3 (ad hoc)</t>
  </si>
  <si>
    <t xml:space="preserve"> Gegevensset 4 (ad hoc)</t>
  </si>
  <si>
    <t xml:space="preserve"> Gegevensset 5 (ad hoc)</t>
  </si>
  <si>
    <t xml:space="preserve"> Gegevensset 6 (ad hoc)</t>
  </si>
  <si>
    <t xml:space="preserve"> Gegevensset 7 (ad hoc)</t>
  </si>
  <si>
    <t xml:space="preserve"> Gegevensset 8 (ad hoc)</t>
  </si>
  <si>
    <t xml:space="preserve"> Gegevensset 9 (ad hoc)</t>
  </si>
  <si>
    <t xml:space="preserve"> Gegevensset 10 (ad hoc)</t>
  </si>
  <si>
    <t xml:space="preserve"> Gegevensset 11 (ad hoc)</t>
  </si>
  <si>
    <t xml:space="preserve"> Gegevensset 12 (ad hoc)</t>
  </si>
  <si>
    <t xml:space="preserve"> Gegevensset 13 (ad hoc)</t>
  </si>
  <si>
    <t xml:space="preserve"> Gegevensset 14 (ad hoc)</t>
  </si>
  <si>
    <t xml:space="preserve"> Gegevensset 15 (ad hoc)</t>
  </si>
  <si>
    <t xml:space="preserve"> Gegevensset 16 (ad hoc)</t>
  </si>
  <si>
    <t xml:space="preserve"> Gegevensset 17 (ad hoc)</t>
  </si>
  <si>
    <t xml:space="preserve"> Gegevensset 18 (ad hoc)</t>
  </si>
  <si>
    <t xml:space="preserve"> Gegevensset 19 (ad hoc)</t>
  </si>
  <si>
    <t xml:space="preserve"> Gegevensset 20 (ad hoc adres)</t>
  </si>
  <si>
    <t xml:space="preserve"> Gegevensset 21 (ad hoc adres voor tijdelijk verblijfadres)</t>
  </si>
  <si>
    <t>Gegevensset 22 (spontane verstrekkingen)</t>
  </si>
  <si>
    <t xml:space="preserve">Dit document vormt samen met de Aanvullende toelichting autorisatie gemeenten de toelichting op het autorisatiebesluit dat aan gemeenten is verleend voor verstrekking van gegevens uit het centrale BRP-systeem, BRP-V. 
In het autorisatiebesluit wordt bepaald voor welke categorieën van personen (doelgroepen) welke gegevenssets kunnen worden opgevraagd of verstrekt mogen krijgen. In tabblad 2 van dit document vind je deze gegevenssets. In tabblad 3 van dit document is aangegeven welke gegevenssets de gemeente van welke doelgroep mag opvragen (met een ad hoc vraag) uit BRP-V.
In tabblad 4 kan je met behulp van het menu bovenaan het tabblad (in rij 3) een doelgroep selecteren. Per doelgroep wordt aangegeven:
• Of de gemeente gegevens mag opvragen van de doelgroep via de autorisatietabelregel voor algemene taken of de autorisatietabelregel voor burgerzakentaken (rij 5).
• Of de gemeente op verzoek (ad hoc) gegevens op mag vragen van deze doelgroep (rij 6).
• De gegevenssets die met een ad hoc vraag mogen worden opgevraagd van die doelgroep (kolom E t/m W).
• Welke van die gegevenssets onder bepaalde voorwaarden mogen worden opgevraagd. De voorwaarde zelf is opgenomen in het autorisatiebesluit.
• De integrale gegevensset (een optelsom van de verschillende setjes) die op verzoek van de doelgroep mag worden opgevraagd (kolom X).
• Of de gemeente een afnemersindicatie op de persoonslijst van de personen binnen de doelgroep mag plaatsen en hierover dus spontane verstrekkingen mag krijgen (rij 7).
• Welke gegevens de gemeente spontaan verstrekt krijgt van de doelgroep (kolom AA).
• Of de gemeente een ad hoc adresvraag mag stellen om gegevens op te vragen van medebewoners  van personen binnen de doelgroep (rij 8).
• Welke gegevens van de medebewoners mogen worden opgevraagd (kolom Y).
• Of de gemeente een ad hoc adres vraag op het tijdelijk verblijfadres van personen binnen de doelgroep mag stellen (rij 9).
• Welke gegevens van de medebewoners/niet-ingezetenen op het tijdelijk verblijfadres door de gemeente mogen worden opgevraagd (kolom Z).
NB: de verstrekking van de gegevens uit categorie 16/66 (Tijdelijk verblijfsadres) en categorie 17 (Contactgegevens) en de ad hoc adresverstrekking tijdelijk verblijfadres is opgeschort totdat gemeenten en RvIG dit technisch hebben ingeregeld. </t>
  </si>
  <si>
    <t>1.1</t>
  </si>
  <si>
    <t xml:space="preserve">Selecteer een taak en doelgroep door hieronder te klikken 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</si>
</sst>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2" tint="-0.499984740745262"/>
      <name val="Wingdings 3"/>
      <family val="1"/>
      <charset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rgb="FFF0F2F6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/>
      <diagonal/>
    </border>
    <border>
      <left/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/>
      <top style="thin">
        <color theme="3" tint="0.79998168889431442"/>
      </top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/>
      <top/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/>
      <top/>
      <bottom/>
      <diagonal/>
    </border>
    <border>
      <left style="medium">
        <color theme="3" tint="0.79998168889431442"/>
      </left>
      <right style="medium">
        <color theme="3" tint="0.79998168889431442"/>
      </right>
      <top style="medium">
        <color theme="3" tint="0.79998168889431442"/>
      </top>
      <bottom/>
      <diagonal/>
    </border>
    <border>
      <left style="medium">
        <color theme="3" tint="0.79998168889431442"/>
      </left>
      <right style="medium">
        <color theme="3" tint="0.79998168889431442"/>
      </right>
      <top/>
      <bottom/>
      <diagonal/>
    </border>
    <border>
      <left style="medium">
        <color theme="3" tint="0.79998168889431442"/>
      </left>
      <right style="medium">
        <color theme="3" tint="0.79998168889431442"/>
      </right>
      <top style="thin">
        <color theme="3" tint="0.79998168889431442"/>
      </top>
      <bottom/>
      <diagonal/>
    </border>
    <border>
      <left style="medium">
        <color theme="3" tint="0.79998168889431442"/>
      </left>
      <right style="medium">
        <color theme="3" tint="0.79998168889431442"/>
      </right>
      <top/>
      <bottom style="thin">
        <color theme="3" tint="0.79998168889431442"/>
      </bottom>
      <diagonal/>
    </border>
    <border>
      <left style="medium">
        <color theme="3" tint="0.79998168889431442"/>
      </left>
      <right style="medium">
        <color theme="3" tint="0.79998168889431442"/>
      </right>
      <top/>
      <bottom style="medium">
        <color theme="3" tint="0.79998168889431442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2" fillId="2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2" borderId="0" xfId="0" applyFill="1" applyBorder="1"/>
    <xf numFmtId="0" fontId="0" fillId="2" borderId="3" xfId="0" applyFill="1" applyBorder="1"/>
    <xf numFmtId="0" fontId="0" fillId="2" borderId="2" xfId="0" applyFill="1" applyBorder="1" applyAlignment="1">
      <alignment horizontal="center"/>
    </xf>
    <xf numFmtId="0" fontId="0" fillId="2" borderId="4" xfId="0" applyFill="1" applyBorder="1"/>
    <xf numFmtId="0" fontId="2" fillId="2" borderId="5" xfId="0" applyFont="1" applyFill="1" applyBorder="1" applyAlignment="1">
      <alignment horizontal="left" textRotation="45"/>
    </xf>
    <xf numFmtId="0" fontId="2" fillId="2" borderId="0" xfId="0" applyFont="1" applyFill="1" applyBorder="1" applyAlignment="1">
      <alignment horizontal="center" vertical="center" textRotation="45"/>
    </xf>
    <xf numFmtId="0" fontId="1" fillId="2" borderId="0" xfId="0" applyFont="1" applyFill="1" applyBorder="1" applyAlignment="1">
      <alignment horizontal="center" vertical="center" textRotation="45"/>
    </xf>
    <xf numFmtId="0" fontId="1" fillId="2" borderId="5" xfId="0" applyFont="1" applyFill="1" applyBorder="1" applyAlignment="1">
      <alignment horizontal="center" vertical="center" textRotation="45"/>
    </xf>
    <xf numFmtId="0" fontId="0" fillId="3" borderId="0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1" fillId="2" borderId="0" xfId="0" applyFont="1" applyFill="1"/>
    <xf numFmtId="0" fontId="1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textRotation="45"/>
    </xf>
    <xf numFmtId="0" fontId="3" fillId="3" borderId="1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0" fillId="3" borderId="14" xfId="0" applyFill="1" applyBorder="1" applyAlignment="1">
      <alignment horizontal="left"/>
    </xf>
    <xf numFmtId="0" fontId="0" fillId="3" borderId="15" xfId="0" applyFill="1" applyBorder="1" applyAlignment="1">
      <alignment horizontal="left"/>
    </xf>
    <xf numFmtId="0" fontId="3" fillId="3" borderId="15" xfId="0" applyFont="1" applyFill="1" applyBorder="1" applyAlignment="1">
      <alignment horizontal="left"/>
    </xf>
    <xf numFmtId="0" fontId="0" fillId="3" borderId="15" xfId="0" applyFill="1" applyBorder="1" applyAlignment="1">
      <alignment horizont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0" xfId="0" applyFont="1" applyFill="1" applyBorder="1" applyAlignment="1">
      <alignment horizontal="left"/>
    </xf>
    <xf numFmtId="0" fontId="0" fillId="3" borderId="14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 vertical="center" textRotation="45"/>
    </xf>
    <xf numFmtId="0" fontId="2" fillId="2" borderId="6" xfId="0" applyFont="1" applyFill="1" applyBorder="1" applyAlignment="1">
      <alignment horizontal="left" textRotation="45"/>
    </xf>
    <xf numFmtId="0" fontId="0" fillId="3" borderId="8" xfId="0" applyFill="1" applyBorder="1" applyAlignment="1">
      <alignment horizontal="center" vertical="center"/>
    </xf>
    <xf numFmtId="0" fontId="3" fillId="3" borderId="17" xfId="0" applyFont="1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0" fontId="0" fillId="2" borderId="0" xfId="0" applyFill="1" applyBorder="1" applyAlignment="1">
      <alignment horizontal="center"/>
    </xf>
    <xf numFmtId="0" fontId="0" fillId="6" borderId="12" xfId="0" applyFill="1" applyBorder="1" applyAlignment="1"/>
    <xf numFmtId="0" fontId="0" fillId="6" borderId="13" xfId="0" applyFill="1" applyBorder="1" applyAlignment="1"/>
    <xf numFmtId="0" fontId="2" fillId="6" borderId="11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1" fillId="6" borderId="11" xfId="0" applyFont="1" applyFill="1" applyBorder="1" applyAlignment="1">
      <alignment horizontal="left"/>
    </xf>
    <xf numFmtId="0" fontId="1" fillId="6" borderId="12" xfId="0" applyFont="1" applyFill="1" applyBorder="1" applyAlignment="1">
      <alignment horizontal="left"/>
    </xf>
    <xf numFmtId="0" fontId="2" fillId="6" borderId="12" xfId="0" applyFont="1" applyFill="1" applyBorder="1" applyAlignment="1">
      <alignment horizontal="left"/>
    </xf>
    <xf numFmtId="0" fontId="1" fillId="6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0" fillId="6" borderId="6" xfId="0" applyFill="1" applyBorder="1" applyAlignment="1"/>
    <xf numFmtId="0" fontId="3" fillId="3" borderId="14" xfId="0" applyFont="1" applyFill="1" applyBorder="1" applyAlignment="1">
      <alignment horizontal="left"/>
    </xf>
    <xf numFmtId="0" fontId="3" fillId="3" borderId="15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left"/>
    </xf>
    <xf numFmtId="0" fontId="3" fillId="6" borderId="12" xfId="0" applyFont="1" applyFill="1" applyBorder="1" applyAlignment="1">
      <alignment horizontal="center"/>
    </xf>
    <xf numFmtId="0" fontId="0" fillId="6" borderId="12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12" xfId="0" applyFill="1" applyBorder="1" applyAlignment="1">
      <alignment horizontal="left"/>
    </xf>
    <xf numFmtId="0" fontId="0" fillId="6" borderId="12" xfId="0" applyFill="1" applyBorder="1" applyAlignment="1">
      <alignment horizontal="center"/>
    </xf>
    <xf numFmtId="0" fontId="2" fillId="4" borderId="0" xfId="0" applyFont="1" applyFill="1" applyBorder="1" applyAlignment="1">
      <alignment horizontal="left" vertical="center"/>
    </xf>
    <xf numFmtId="0" fontId="0" fillId="3" borderId="15" xfId="0" applyFont="1" applyFill="1" applyBorder="1" applyAlignment="1">
      <alignment horizontal="left"/>
    </xf>
    <xf numFmtId="0" fontId="0" fillId="3" borderId="17" xfId="0" applyFont="1" applyFill="1" applyBorder="1" applyAlignment="1">
      <alignment horizontal="left"/>
    </xf>
    <xf numFmtId="0" fontId="0" fillId="3" borderId="0" xfId="0" applyFont="1" applyFill="1" applyBorder="1" applyAlignment="1"/>
    <xf numFmtId="0" fontId="3" fillId="2" borderId="0" xfId="0" applyFont="1" applyFill="1" applyBorder="1" applyAlignment="1">
      <alignment horizontal="center" vertical="center" textRotation="45"/>
    </xf>
    <xf numFmtId="0" fontId="0" fillId="2" borderId="0" xfId="0" applyFont="1" applyFill="1" applyBorder="1" applyAlignment="1">
      <alignment horizontal="center" vertical="center" textRotation="45"/>
    </xf>
    <xf numFmtId="0" fontId="0" fillId="3" borderId="0" xfId="0" applyFont="1" applyFill="1" applyBorder="1" applyAlignment="1">
      <alignment horizontal="center" vertical="center"/>
    </xf>
    <xf numFmtId="0" fontId="0" fillId="6" borderId="12" xfId="0" applyFont="1" applyFill="1" applyBorder="1" applyAlignment="1"/>
    <xf numFmtId="0" fontId="0" fillId="6" borderId="12" xfId="0" applyFont="1" applyFill="1" applyBorder="1" applyAlignment="1">
      <alignment horizontal="center" vertical="center"/>
    </xf>
    <xf numFmtId="0" fontId="0" fillId="6" borderId="13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 textRotation="45"/>
    </xf>
    <xf numFmtId="0" fontId="0" fillId="6" borderId="6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textRotation="45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vertical="center"/>
    </xf>
    <xf numFmtId="0" fontId="1" fillId="6" borderId="20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2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left" textRotation="45"/>
    </xf>
    <xf numFmtId="0" fontId="1" fillId="2" borderId="0" xfId="0" applyFont="1" applyFill="1" applyAlignment="1">
      <alignment vertical="center"/>
    </xf>
    <xf numFmtId="0" fontId="0" fillId="2" borderId="0" xfId="0" applyFont="1" applyFill="1"/>
    <xf numFmtId="0" fontId="3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0" fillId="6" borderId="13" xfId="0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2" fillId="7" borderId="19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/>
    </xf>
    <xf numFmtId="0" fontId="2" fillId="2" borderId="0" xfId="0" applyFont="1" applyFill="1" applyBorder="1" applyAlignment="1">
      <alignment horizontal="right" vertical="center"/>
    </xf>
    <xf numFmtId="0" fontId="0" fillId="8" borderId="15" xfId="0" applyFill="1" applyBorder="1" applyAlignment="1">
      <alignment horizontal="left"/>
    </xf>
    <xf numFmtId="0" fontId="2" fillId="4" borderId="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right" vertical="center"/>
    </xf>
    <xf numFmtId="0" fontId="3" fillId="3" borderId="10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0" fillId="3" borderId="10" xfId="0" applyFill="1" applyBorder="1" applyAlignment="1" applyProtection="1">
      <alignment horizontal="left"/>
      <protection locked="0"/>
    </xf>
    <xf numFmtId="0" fontId="0" fillId="3" borderId="9" xfId="0" applyFill="1" applyBorder="1" applyAlignment="1" applyProtection="1">
      <alignment horizontal="left"/>
      <protection locked="0"/>
    </xf>
    <xf numFmtId="0" fontId="1" fillId="2" borderId="15" xfId="0" applyFont="1" applyFill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</cellXfs>
  <cellStyles count="2">
    <cellStyle name="Hyperlink" xfId="1" builtinId="8"/>
    <cellStyle name="Standaard" xfId="0" builtinId="0"/>
  </cellStyles>
  <dxfs count="63"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FFD1D1"/>
        </patternFill>
      </fill>
    </dxf>
    <dxf>
      <fill>
        <patternFill>
          <bgColor rgb="FFCBE3BB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  <dxf>
      <fill>
        <patternFill>
          <bgColor rgb="FFDEEADE"/>
        </patternFill>
      </fill>
    </dxf>
    <dxf>
      <fill>
        <patternFill>
          <bgColor rgb="FFECD4EB"/>
        </patternFill>
      </fill>
    </dxf>
    <dxf>
      <fill>
        <patternFill>
          <bgColor rgb="FFECD4EB"/>
        </patternFill>
      </fill>
    </dxf>
    <dxf>
      <fill>
        <patternFill>
          <bgColor rgb="FFDEEADE"/>
        </patternFill>
      </fill>
    </dxf>
  </dxfs>
  <tableStyles count="0" defaultTableStyle="TableStyleMedium2" defaultPivotStyle="PivotStyleLight16"/>
  <colors>
    <mruColors>
      <color rgb="FFE8EBF0"/>
      <color rgb="FFF0F2F6"/>
      <color rgb="FFECD4EB"/>
      <color rgb="FFDEEADE"/>
      <color rgb="FFCBE3BB"/>
      <color rgb="FFFFD1D1"/>
      <color rgb="FFFFC1C1"/>
      <color rgb="FFFFDDDD"/>
      <color rgb="FFF8F9FA"/>
      <color rgb="FFDF9A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B912A-990A-45E9-9AB9-122847498384}">
  <sheetPr>
    <tabColor theme="3" tint="0.79998168889431442"/>
  </sheetPr>
  <dimension ref="A3:S5"/>
  <sheetViews>
    <sheetView zoomScale="70" zoomScaleNormal="70" workbookViewId="0">
      <selection activeCell="B4" sqref="B4"/>
    </sheetView>
  </sheetViews>
  <sheetFormatPr defaultRowHeight="15" x14ac:dyDescent="0.25"/>
  <cols>
    <col min="1" max="1" width="35.28515625" style="9" customWidth="1"/>
    <col min="2" max="2" width="9.28515625" style="6" customWidth="1"/>
    <col min="3" max="3" width="177" style="6" customWidth="1"/>
    <col min="4" max="19" width="8.5703125" style="6" customWidth="1"/>
    <col min="20" max="20" width="9.140625" style="1" customWidth="1"/>
    <col min="21" max="16384" width="9.140625" style="1"/>
  </cols>
  <sheetData>
    <row r="3" spans="1:3" ht="24" customHeight="1" x14ac:dyDescent="0.25">
      <c r="A3" s="104" t="s">
        <v>745</v>
      </c>
      <c r="B3" s="103" t="s">
        <v>794</v>
      </c>
    </row>
    <row r="5" spans="1:3" ht="409.6" customHeight="1" x14ac:dyDescent="0.25">
      <c r="A5" s="104" t="s">
        <v>746</v>
      </c>
      <c r="B5" s="105" t="s">
        <v>793</v>
      </c>
      <c r="C5" s="106"/>
    </row>
  </sheetData>
  <sheetProtection algorithmName="SHA-512" hashValue="AgxbnzekIPKoPe1ZaFg1tRpESzVGnklp/+S2gpU1zXNp/2Si0mFvj0EyHh9vgWZgu2AHsYAAbFjYdKU2efIQDA==" saltValue="3ZcM0t0F9ViTYNCsAMvyPw==" spinCount="100000" sheet="1" objects="1" scenarios="1"/>
  <mergeCells count="1">
    <mergeCell ref="B5:C5"/>
  </mergeCells>
  <conditionalFormatting sqref="A2:S3 D5:S5 A6:S1048576">
    <cfRule type="expression" dxfId="62" priority="55">
      <formula>A2="x"</formula>
    </cfRule>
    <cfRule type="expression" dxfId="61" priority="56">
      <formula>A2="v"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F4ECD-D41B-4A75-AF33-1F2FA976AB66}">
  <sheetPr>
    <tabColor theme="4" tint="-0.499984740745262"/>
  </sheetPr>
  <dimension ref="B1:Y398"/>
  <sheetViews>
    <sheetView zoomScale="60" zoomScaleNormal="6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O317" sqref="O317"/>
    </sheetView>
  </sheetViews>
  <sheetFormatPr defaultRowHeight="15" x14ac:dyDescent="0.25"/>
  <cols>
    <col min="1" max="1" width="2.85546875" style="1" customWidth="1"/>
    <col min="2" max="2" width="79.140625" style="3" customWidth="1"/>
    <col min="3" max="3" width="62" style="3" bestFit="1" customWidth="1"/>
    <col min="4" max="4" width="8.5703125" style="8" customWidth="1"/>
    <col min="5" max="5" width="8.5703125" style="9" customWidth="1"/>
    <col min="6" max="22" width="8.5703125" style="6" customWidth="1"/>
    <col min="23" max="23" width="9.140625" style="1" customWidth="1"/>
    <col min="24" max="16384" width="9.140625" style="1"/>
  </cols>
  <sheetData>
    <row r="1" spans="2:25" ht="240.75" customHeight="1" x14ac:dyDescent="0.25">
      <c r="B1" s="41"/>
      <c r="C1" s="41"/>
      <c r="D1" s="33" t="s">
        <v>753</v>
      </c>
      <c r="E1" s="33" t="s">
        <v>772</v>
      </c>
      <c r="F1" s="33" t="s">
        <v>773</v>
      </c>
      <c r="G1" s="33" t="s">
        <v>774</v>
      </c>
      <c r="H1" s="33" t="s">
        <v>775</v>
      </c>
      <c r="I1" s="33" t="s">
        <v>776</v>
      </c>
      <c r="J1" s="33" t="s">
        <v>777</v>
      </c>
      <c r="K1" s="33" t="s">
        <v>778</v>
      </c>
      <c r="L1" s="33" t="s">
        <v>779</v>
      </c>
      <c r="M1" s="33" t="s">
        <v>780</v>
      </c>
      <c r="N1" s="33" t="s">
        <v>781</v>
      </c>
      <c r="O1" s="33" t="s">
        <v>782</v>
      </c>
      <c r="P1" s="33" t="s">
        <v>783</v>
      </c>
      <c r="Q1" s="33" t="s">
        <v>784</v>
      </c>
      <c r="R1" s="33" t="s">
        <v>785</v>
      </c>
      <c r="S1" s="33" t="s">
        <v>786</v>
      </c>
      <c r="T1" s="33" t="s">
        <v>787</v>
      </c>
      <c r="U1" s="33" t="s">
        <v>788</v>
      </c>
      <c r="V1" s="33" t="s">
        <v>789</v>
      </c>
      <c r="W1" s="33" t="s">
        <v>790</v>
      </c>
      <c r="X1" s="33" t="s">
        <v>791</v>
      </c>
      <c r="Y1" s="33" t="s">
        <v>792</v>
      </c>
    </row>
    <row r="2" spans="2:25" ht="24.75" customHeight="1" x14ac:dyDescent="0.25">
      <c r="B2" s="58" t="s">
        <v>449</v>
      </c>
      <c r="C2" s="58" t="s">
        <v>450</v>
      </c>
      <c r="D2" s="74"/>
      <c r="E2" s="62"/>
      <c r="F2" s="74"/>
      <c r="G2" s="63"/>
      <c r="H2" s="70"/>
      <c r="I2" s="63"/>
      <c r="J2" s="70"/>
      <c r="K2" s="70"/>
      <c r="L2" s="63"/>
      <c r="M2" s="70"/>
      <c r="N2" s="63"/>
      <c r="O2" s="70"/>
      <c r="P2" s="63"/>
      <c r="Q2" s="70"/>
      <c r="R2" s="63"/>
      <c r="S2" s="70"/>
      <c r="T2" s="63"/>
      <c r="U2" s="70"/>
      <c r="V2" s="63"/>
      <c r="W2" s="70"/>
      <c r="X2" s="70"/>
      <c r="Y2" s="70"/>
    </row>
    <row r="3" spans="2:25" s="17" customFormat="1" x14ac:dyDescent="0.25">
      <c r="B3" s="40" t="s">
        <v>4</v>
      </c>
      <c r="C3" s="65"/>
      <c r="D3" s="71"/>
      <c r="E3" s="66"/>
      <c r="F3" s="71"/>
      <c r="G3" s="66"/>
      <c r="H3" s="71"/>
      <c r="I3" s="66"/>
      <c r="J3" s="71"/>
      <c r="K3" s="71"/>
      <c r="L3" s="66"/>
      <c r="M3" s="71"/>
      <c r="N3" s="66"/>
      <c r="O3" s="71"/>
      <c r="P3" s="66"/>
      <c r="Q3" s="71"/>
      <c r="R3" s="66"/>
      <c r="S3" s="71"/>
      <c r="T3" s="66"/>
      <c r="U3" s="71"/>
      <c r="V3" s="66"/>
      <c r="W3" s="71"/>
      <c r="X3" s="71"/>
      <c r="Y3" s="71"/>
    </row>
    <row r="4" spans="2:25" x14ac:dyDescent="0.25">
      <c r="B4" s="35" t="s">
        <v>5</v>
      </c>
      <c r="C4" s="21" t="s">
        <v>6</v>
      </c>
      <c r="D4" s="72" t="s">
        <v>480</v>
      </c>
      <c r="E4" s="64"/>
      <c r="F4" s="72"/>
      <c r="G4" s="64"/>
      <c r="H4" s="72"/>
      <c r="I4" s="64"/>
      <c r="J4" s="72"/>
      <c r="K4" s="72"/>
      <c r="L4" s="64"/>
      <c r="M4" s="72"/>
      <c r="N4" s="64"/>
      <c r="O4" s="72"/>
      <c r="P4" s="64"/>
      <c r="Q4" s="72"/>
      <c r="R4" s="64"/>
      <c r="S4" s="72"/>
      <c r="T4" s="64"/>
      <c r="U4" s="72" t="s">
        <v>480</v>
      </c>
      <c r="V4" s="64" t="s">
        <v>480</v>
      </c>
      <c r="W4" s="72" t="s">
        <v>480</v>
      </c>
      <c r="X4" s="72" t="s">
        <v>480</v>
      </c>
      <c r="Y4" s="72" t="s">
        <v>480</v>
      </c>
    </row>
    <row r="5" spans="2:25" ht="14.25" customHeight="1" x14ac:dyDescent="0.25">
      <c r="B5" s="35" t="s">
        <v>7</v>
      </c>
      <c r="C5" s="21" t="s">
        <v>8</v>
      </c>
      <c r="D5" s="72" t="s">
        <v>480</v>
      </c>
      <c r="E5" s="64"/>
      <c r="F5" s="72"/>
      <c r="G5" s="64"/>
      <c r="H5" s="72"/>
      <c r="I5" s="64"/>
      <c r="J5" s="72"/>
      <c r="K5" s="72"/>
      <c r="L5" s="64"/>
      <c r="M5" s="72"/>
      <c r="N5" s="64"/>
      <c r="O5" s="72"/>
      <c r="P5" s="64"/>
      <c r="Q5" s="72"/>
      <c r="R5" s="64"/>
      <c r="S5" s="72"/>
      <c r="T5" s="64"/>
      <c r="U5" s="72" t="s">
        <v>480</v>
      </c>
      <c r="V5" s="64" t="s">
        <v>480</v>
      </c>
      <c r="W5" s="72" t="s">
        <v>480</v>
      </c>
      <c r="X5" s="72" t="s">
        <v>480</v>
      </c>
      <c r="Y5" s="72" t="s">
        <v>480</v>
      </c>
    </row>
    <row r="6" spans="2:25" s="17" customFormat="1" ht="14.25" customHeight="1" x14ac:dyDescent="0.25">
      <c r="B6" s="35" t="s">
        <v>9</v>
      </c>
      <c r="C6" s="61" t="s">
        <v>10</v>
      </c>
      <c r="D6" s="72" t="s">
        <v>480</v>
      </c>
      <c r="E6" s="64" t="s">
        <v>480</v>
      </c>
      <c r="F6" s="72"/>
      <c r="G6" s="64"/>
      <c r="H6" s="72"/>
      <c r="I6" s="64"/>
      <c r="J6" s="72"/>
      <c r="K6" s="72"/>
      <c r="L6" s="64"/>
      <c r="M6" s="72"/>
      <c r="N6" s="64"/>
      <c r="O6" s="72"/>
      <c r="P6" s="64"/>
      <c r="Q6" s="72"/>
      <c r="R6" s="64"/>
      <c r="S6" s="72"/>
      <c r="T6" s="64"/>
      <c r="U6" s="72" t="s">
        <v>480</v>
      </c>
      <c r="V6" s="64" t="s">
        <v>480</v>
      </c>
      <c r="W6" s="72" t="s">
        <v>480</v>
      </c>
      <c r="X6" s="72" t="s">
        <v>480</v>
      </c>
      <c r="Y6" s="72" t="s">
        <v>480</v>
      </c>
    </row>
    <row r="7" spans="2:25" x14ac:dyDescent="0.25">
      <c r="B7" s="35" t="s">
        <v>11</v>
      </c>
      <c r="C7" s="21" t="s">
        <v>12</v>
      </c>
      <c r="D7" s="72"/>
      <c r="E7" s="64" t="s">
        <v>480</v>
      </c>
      <c r="F7" s="72"/>
      <c r="G7" s="64"/>
      <c r="H7" s="72"/>
      <c r="I7" s="64"/>
      <c r="J7" s="72"/>
      <c r="K7" s="72"/>
      <c r="L7" s="64"/>
      <c r="M7" s="72"/>
      <c r="N7" s="64"/>
      <c r="O7" s="72"/>
      <c r="P7" s="64"/>
      <c r="Q7" s="72"/>
      <c r="R7" s="64"/>
      <c r="S7" s="72"/>
      <c r="T7" s="64"/>
      <c r="U7" s="72" t="s">
        <v>480</v>
      </c>
      <c r="V7" s="64" t="s">
        <v>480</v>
      </c>
      <c r="W7" s="72" t="s">
        <v>480</v>
      </c>
      <c r="X7" s="72"/>
      <c r="Y7" s="72" t="s">
        <v>480</v>
      </c>
    </row>
    <row r="8" spans="2:25" s="17" customFormat="1" x14ac:dyDescent="0.25">
      <c r="B8" s="35" t="s">
        <v>13</v>
      </c>
      <c r="C8" s="21" t="s">
        <v>14</v>
      </c>
      <c r="D8" s="72" t="s">
        <v>480</v>
      </c>
      <c r="E8" s="64" t="s">
        <v>480</v>
      </c>
      <c r="F8" s="72"/>
      <c r="G8" s="64"/>
      <c r="H8" s="72"/>
      <c r="I8" s="64"/>
      <c r="J8" s="72"/>
      <c r="K8" s="72"/>
      <c r="L8" s="64"/>
      <c r="M8" s="72"/>
      <c r="N8" s="64"/>
      <c r="O8" s="72"/>
      <c r="P8" s="64"/>
      <c r="Q8" s="72"/>
      <c r="R8" s="64"/>
      <c r="S8" s="72"/>
      <c r="T8" s="64"/>
      <c r="U8" s="72" t="s">
        <v>480</v>
      </c>
      <c r="V8" s="64" t="s">
        <v>480</v>
      </c>
      <c r="W8" s="72" t="s">
        <v>480</v>
      </c>
      <c r="X8" s="72" t="s">
        <v>480</v>
      </c>
      <c r="Y8" s="72" t="s">
        <v>480</v>
      </c>
    </row>
    <row r="9" spans="2:25" x14ac:dyDescent="0.25">
      <c r="B9" s="35" t="s">
        <v>15</v>
      </c>
      <c r="C9" s="21" t="s">
        <v>16</v>
      </c>
      <c r="D9" s="72" t="s">
        <v>480</v>
      </c>
      <c r="E9" s="64" t="s">
        <v>480</v>
      </c>
      <c r="F9" s="72"/>
      <c r="G9" s="64"/>
      <c r="H9" s="72"/>
      <c r="I9" s="64"/>
      <c r="J9" s="72"/>
      <c r="K9" s="72"/>
      <c r="L9" s="64"/>
      <c r="M9" s="72"/>
      <c r="N9" s="64"/>
      <c r="O9" s="72"/>
      <c r="P9" s="64"/>
      <c r="Q9" s="72"/>
      <c r="R9" s="64"/>
      <c r="S9" s="72"/>
      <c r="T9" s="64"/>
      <c r="U9" s="72" t="s">
        <v>480</v>
      </c>
      <c r="V9" s="64" t="s">
        <v>480</v>
      </c>
      <c r="W9" s="72" t="s">
        <v>480</v>
      </c>
      <c r="X9" s="72" t="s">
        <v>480</v>
      </c>
      <c r="Y9" s="72" t="s">
        <v>480</v>
      </c>
    </row>
    <row r="10" spans="2:25" x14ac:dyDescent="0.25">
      <c r="B10" s="35" t="s">
        <v>17</v>
      </c>
      <c r="C10" s="21" t="s">
        <v>18</v>
      </c>
      <c r="D10" s="72" t="s">
        <v>480</v>
      </c>
      <c r="E10" s="64"/>
      <c r="F10" s="72"/>
      <c r="G10" s="64"/>
      <c r="H10" s="72"/>
      <c r="I10" s="64"/>
      <c r="J10" s="72"/>
      <c r="K10" s="72"/>
      <c r="L10" s="64"/>
      <c r="M10" s="72"/>
      <c r="N10" s="64"/>
      <c r="O10" s="72"/>
      <c r="P10" s="64"/>
      <c r="Q10" s="72"/>
      <c r="R10" s="64"/>
      <c r="S10" s="72"/>
      <c r="T10" s="64"/>
      <c r="U10" s="72" t="s">
        <v>480</v>
      </c>
      <c r="V10" s="64" t="s">
        <v>480</v>
      </c>
      <c r="W10" s="72" t="s">
        <v>480</v>
      </c>
      <c r="X10" s="72" t="s">
        <v>480</v>
      </c>
      <c r="Y10" s="72" t="s">
        <v>480</v>
      </c>
    </row>
    <row r="11" spans="2:25" x14ac:dyDescent="0.25">
      <c r="B11" s="35" t="s">
        <v>19</v>
      </c>
      <c r="C11" s="21" t="s">
        <v>20</v>
      </c>
      <c r="D11" s="72"/>
      <c r="E11" s="64"/>
      <c r="F11" s="72"/>
      <c r="G11" s="64"/>
      <c r="H11" s="72"/>
      <c r="I11" s="64"/>
      <c r="J11" s="72"/>
      <c r="K11" s="72"/>
      <c r="L11" s="64" t="s">
        <v>480</v>
      </c>
      <c r="M11" s="72"/>
      <c r="N11" s="64"/>
      <c r="O11" s="72"/>
      <c r="P11" s="64"/>
      <c r="Q11" s="72"/>
      <c r="R11" s="64"/>
      <c r="S11" s="72"/>
      <c r="T11" s="64"/>
      <c r="U11" s="72" t="s">
        <v>480</v>
      </c>
      <c r="V11" s="64" t="s">
        <v>480</v>
      </c>
      <c r="W11" s="72"/>
      <c r="X11" s="72"/>
      <c r="Y11" s="72"/>
    </row>
    <row r="12" spans="2:25" x14ac:dyDescent="0.25">
      <c r="B12" s="35" t="s">
        <v>21</v>
      </c>
      <c r="C12" s="21" t="s">
        <v>22</v>
      </c>
      <c r="D12" s="72"/>
      <c r="E12" s="64"/>
      <c r="F12" s="72"/>
      <c r="G12" s="64"/>
      <c r="H12" s="72"/>
      <c r="I12" s="64"/>
      <c r="J12" s="72"/>
      <c r="K12" s="72"/>
      <c r="L12" s="64" t="s">
        <v>480</v>
      </c>
      <c r="M12" s="72"/>
      <c r="N12" s="64"/>
      <c r="O12" s="72"/>
      <c r="P12" s="64"/>
      <c r="Q12" s="72"/>
      <c r="R12" s="64"/>
      <c r="S12" s="72"/>
      <c r="T12" s="64"/>
      <c r="U12" s="72" t="s">
        <v>480</v>
      </c>
      <c r="V12" s="64" t="s">
        <v>480</v>
      </c>
      <c r="W12" s="72"/>
      <c r="X12" s="72"/>
      <c r="Y12" s="72"/>
    </row>
    <row r="13" spans="2:25" x14ac:dyDescent="0.25">
      <c r="B13" s="35" t="s">
        <v>23</v>
      </c>
      <c r="C13" s="30" t="s">
        <v>24</v>
      </c>
      <c r="D13" s="72" t="s">
        <v>480</v>
      </c>
      <c r="E13" s="64" t="s">
        <v>480</v>
      </c>
      <c r="F13" s="72"/>
      <c r="G13" s="64"/>
      <c r="H13" s="72"/>
      <c r="I13" s="64"/>
      <c r="J13" s="72"/>
      <c r="K13" s="72"/>
      <c r="L13" s="64"/>
      <c r="M13" s="72"/>
      <c r="N13" s="64"/>
      <c r="O13" s="72"/>
      <c r="P13" s="64"/>
      <c r="Q13" s="72"/>
      <c r="R13" s="64"/>
      <c r="S13" s="72"/>
      <c r="T13" s="64"/>
      <c r="U13" s="72" t="s">
        <v>480</v>
      </c>
      <c r="V13" s="64" t="s">
        <v>480</v>
      </c>
      <c r="W13" s="72" t="s">
        <v>480</v>
      </c>
      <c r="X13" s="72" t="s">
        <v>480</v>
      </c>
      <c r="Y13" s="72" t="s">
        <v>480</v>
      </c>
    </row>
    <row r="14" spans="2:25" x14ac:dyDescent="0.25">
      <c r="B14" s="60" t="s">
        <v>25</v>
      </c>
      <c r="C14" s="30" t="s">
        <v>26</v>
      </c>
      <c r="D14" s="72"/>
      <c r="E14" s="64"/>
      <c r="F14" s="72"/>
      <c r="G14" s="64"/>
      <c r="H14" s="72"/>
      <c r="I14" s="64"/>
      <c r="J14" s="72"/>
      <c r="K14" s="72"/>
      <c r="L14" s="64"/>
      <c r="M14" s="72"/>
      <c r="N14" s="64"/>
      <c r="O14" s="72"/>
      <c r="P14" s="64"/>
      <c r="Q14" s="72"/>
      <c r="R14" s="64"/>
      <c r="S14" s="72"/>
      <c r="T14" s="64"/>
      <c r="U14" s="72"/>
      <c r="V14" s="64"/>
      <c r="W14" s="72"/>
      <c r="X14" s="72"/>
      <c r="Y14" s="72"/>
    </row>
    <row r="15" spans="2:25" x14ac:dyDescent="0.25">
      <c r="B15" s="60" t="s">
        <v>27</v>
      </c>
      <c r="C15" s="30" t="s">
        <v>28</v>
      </c>
      <c r="D15" s="72"/>
      <c r="E15" s="64"/>
      <c r="F15" s="72"/>
      <c r="G15" s="64"/>
      <c r="H15" s="72"/>
      <c r="I15" s="64"/>
      <c r="J15" s="72"/>
      <c r="K15" s="72"/>
      <c r="L15" s="64"/>
      <c r="M15" s="72"/>
      <c r="N15" s="64"/>
      <c r="O15" s="72"/>
      <c r="P15" s="64"/>
      <c r="Q15" s="72"/>
      <c r="R15" s="64"/>
      <c r="S15" s="72"/>
      <c r="T15" s="64"/>
      <c r="U15" s="72"/>
      <c r="V15" s="64"/>
      <c r="W15" s="72"/>
      <c r="X15" s="72"/>
      <c r="Y15" s="72"/>
    </row>
    <row r="16" spans="2:25" x14ac:dyDescent="0.25">
      <c r="B16" s="60" t="s">
        <v>29</v>
      </c>
      <c r="C16" s="30" t="s">
        <v>30</v>
      </c>
      <c r="D16" s="72"/>
      <c r="E16" s="64" t="s">
        <v>480</v>
      </c>
      <c r="F16" s="72"/>
      <c r="G16" s="64"/>
      <c r="H16" s="72"/>
      <c r="I16" s="64"/>
      <c r="J16" s="72"/>
      <c r="K16" s="72"/>
      <c r="L16" s="64"/>
      <c r="M16" s="72"/>
      <c r="N16" s="64"/>
      <c r="O16" s="72"/>
      <c r="P16" s="64"/>
      <c r="Q16" s="72"/>
      <c r="R16" s="64"/>
      <c r="S16" s="72"/>
      <c r="T16" s="64"/>
      <c r="U16" s="72" t="s">
        <v>480</v>
      </c>
      <c r="V16" s="64" t="s">
        <v>480</v>
      </c>
      <c r="W16" s="72"/>
      <c r="X16" s="72"/>
      <c r="Y16" s="72" t="s">
        <v>480</v>
      </c>
    </row>
    <row r="17" spans="2:25" x14ac:dyDescent="0.25">
      <c r="B17" s="60" t="s">
        <v>31</v>
      </c>
      <c r="C17" s="30" t="s">
        <v>32</v>
      </c>
      <c r="D17" s="72"/>
      <c r="E17" s="64"/>
      <c r="F17" s="72"/>
      <c r="G17" s="64"/>
      <c r="H17" s="72"/>
      <c r="I17" s="64"/>
      <c r="J17" s="72"/>
      <c r="K17" s="72"/>
      <c r="L17" s="64"/>
      <c r="M17" s="72"/>
      <c r="N17" s="64"/>
      <c r="O17" s="72"/>
      <c r="P17" s="64"/>
      <c r="Q17" s="72"/>
      <c r="R17" s="64"/>
      <c r="S17" s="72"/>
      <c r="T17" s="64"/>
      <c r="U17" s="72" t="s">
        <v>480</v>
      </c>
      <c r="V17" s="64"/>
      <c r="W17" s="72"/>
      <c r="X17" s="72"/>
      <c r="Y17" s="72"/>
    </row>
    <row r="18" spans="2:25" x14ac:dyDescent="0.25">
      <c r="B18" s="60" t="s">
        <v>33</v>
      </c>
      <c r="C18" s="30" t="s">
        <v>34</v>
      </c>
      <c r="D18" s="72"/>
      <c r="E18" s="64"/>
      <c r="F18" s="72"/>
      <c r="G18" s="64"/>
      <c r="H18" s="72"/>
      <c r="I18" s="64"/>
      <c r="J18" s="72"/>
      <c r="K18" s="72"/>
      <c r="L18" s="64"/>
      <c r="M18" s="72"/>
      <c r="N18" s="64"/>
      <c r="O18" s="72"/>
      <c r="P18" s="64"/>
      <c r="Q18" s="72"/>
      <c r="R18" s="64"/>
      <c r="S18" s="72"/>
      <c r="T18" s="64"/>
      <c r="U18" s="72" t="s">
        <v>480</v>
      </c>
      <c r="V18" s="64"/>
      <c r="W18" s="72"/>
      <c r="X18" s="72"/>
      <c r="Y18" s="72"/>
    </row>
    <row r="19" spans="2:25" x14ac:dyDescent="0.25">
      <c r="B19" s="60" t="s">
        <v>35</v>
      </c>
      <c r="C19" s="30" t="s">
        <v>36</v>
      </c>
      <c r="D19" s="72"/>
      <c r="E19" s="64"/>
      <c r="F19" s="72"/>
      <c r="G19" s="64"/>
      <c r="H19" s="72"/>
      <c r="I19" s="64"/>
      <c r="J19" s="72"/>
      <c r="K19" s="72"/>
      <c r="L19" s="64"/>
      <c r="M19" s="72"/>
      <c r="N19" s="64"/>
      <c r="O19" s="72"/>
      <c r="P19" s="64"/>
      <c r="Q19" s="72"/>
      <c r="R19" s="64"/>
      <c r="S19" s="72"/>
      <c r="T19" s="64"/>
      <c r="U19" s="72" t="s">
        <v>480</v>
      </c>
      <c r="V19" s="64"/>
      <c r="W19" s="72"/>
      <c r="X19" s="72"/>
      <c r="Y19" s="72"/>
    </row>
    <row r="20" spans="2:25" x14ac:dyDescent="0.25">
      <c r="B20" s="60" t="s">
        <v>37</v>
      </c>
      <c r="C20" s="30" t="s">
        <v>38</v>
      </c>
      <c r="D20" s="72"/>
      <c r="E20" s="64"/>
      <c r="F20" s="72"/>
      <c r="G20" s="64"/>
      <c r="H20" s="72"/>
      <c r="I20" s="64"/>
      <c r="J20" s="72"/>
      <c r="K20" s="72"/>
      <c r="L20" s="64"/>
      <c r="M20" s="72"/>
      <c r="N20" s="64"/>
      <c r="O20" s="72"/>
      <c r="P20" s="64"/>
      <c r="Q20" s="72"/>
      <c r="R20" s="64"/>
      <c r="S20" s="72"/>
      <c r="T20" s="64"/>
      <c r="U20" s="72" t="s">
        <v>480</v>
      </c>
      <c r="V20" s="64"/>
      <c r="W20" s="72"/>
      <c r="X20" s="72"/>
      <c r="Y20" s="72"/>
    </row>
    <row r="21" spans="2:25" x14ac:dyDescent="0.25">
      <c r="B21" s="60" t="s">
        <v>39</v>
      </c>
      <c r="C21" s="30" t="s">
        <v>40</v>
      </c>
      <c r="D21" s="72"/>
      <c r="E21" s="64"/>
      <c r="F21" s="72"/>
      <c r="G21" s="64"/>
      <c r="H21" s="72"/>
      <c r="I21" s="64"/>
      <c r="J21" s="72"/>
      <c r="K21" s="72"/>
      <c r="L21" s="64"/>
      <c r="M21" s="72"/>
      <c r="N21" s="64"/>
      <c r="O21" s="72"/>
      <c r="P21" s="64"/>
      <c r="Q21" s="72"/>
      <c r="R21" s="64"/>
      <c r="S21" s="72"/>
      <c r="T21" s="64"/>
      <c r="U21" s="72" t="s">
        <v>480</v>
      </c>
      <c r="V21" s="64"/>
      <c r="W21" s="72"/>
      <c r="X21" s="72"/>
      <c r="Y21" s="72"/>
    </row>
    <row r="22" spans="2:25" x14ac:dyDescent="0.25">
      <c r="B22" s="60" t="s">
        <v>41</v>
      </c>
      <c r="C22" s="30" t="s">
        <v>42</v>
      </c>
      <c r="D22" s="72"/>
      <c r="E22" s="64"/>
      <c r="F22" s="72"/>
      <c r="G22" s="64"/>
      <c r="H22" s="72"/>
      <c r="I22" s="64"/>
      <c r="J22" s="72"/>
      <c r="K22" s="72"/>
      <c r="L22" s="64"/>
      <c r="M22" s="72"/>
      <c r="N22" s="64"/>
      <c r="O22" s="72"/>
      <c r="P22" s="64"/>
      <c r="Q22" s="72"/>
      <c r="R22" s="64"/>
      <c r="S22" s="72"/>
      <c r="T22" s="64"/>
      <c r="U22" s="72" t="s">
        <v>480</v>
      </c>
      <c r="V22" s="64"/>
      <c r="W22" s="72"/>
      <c r="X22" s="72"/>
      <c r="Y22" s="72"/>
    </row>
    <row r="23" spans="2:25" s="17" customFormat="1" x14ac:dyDescent="0.25">
      <c r="B23" s="31" t="s">
        <v>43</v>
      </c>
      <c r="C23" s="59" t="s">
        <v>44</v>
      </c>
      <c r="D23" s="73"/>
      <c r="E23" s="69"/>
      <c r="F23" s="73"/>
      <c r="G23" s="69"/>
      <c r="H23" s="73"/>
      <c r="I23" s="69"/>
      <c r="J23" s="73"/>
      <c r="K23" s="73"/>
      <c r="L23" s="69"/>
      <c r="M23" s="73"/>
      <c r="N23" s="69"/>
      <c r="O23" s="73"/>
      <c r="P23" s="69"/>
      <c r="Q23" s="73"/>
      <c r="R23" s="69"/>
      <c r="S23" s="73"/>
      <c r="T23" s="69"/>
      <c r="U23" s="73" t="s">
        <v>480</v>
      </c>
      <c r="V23" s="69"/>
      <c r="W23" s="73"/>
      <c r="X23" s="73"/>
      <c r="Y23" s="73"/>
    </row>
    <row r="24" spans="2:25" x14ac:dyDescent="0.25">
      <c r="B24" s="42" t="s">
        <v>45</v>
      </c>
      <c r="C24" s="43"/>
      <c r="D24" s="71"/>
      <c r="E24" s="66"/>
      <c r="F24" s="71"/>
      <c r="G24" s="66"/>
      <c r="H24" s="71"/>
      <c r="I24" s="66"/>
      <c r="J24" s="71"/>
      <c r="K24" s="71"/>
      <c r="L24" s="66"/>
      <c r="M24" s="71"/>
      <c r="N24" s="66"/>
      <c r="O24" s="71"/>
      <c r="P24" s="66"/>
      <c r="Q24" s="71"/>
      <c r="R24" s="66"/>
      <c r="S24" s="71"/>
      <c r="T24" s="66"/>
      <c r="U24" s="71"/>
      <c r="V24" s="66"/>
      <c r="W24" s="71"/>
      <c r="X24" s="71"/>
      <c r="Y24" s="71"/>
    </row>
    <row r="25" spans="2:25" x14ac:dyDescent="0.25">
      <c r="B25" s="60" t="s">
        <v>46</v>
      </c>
      <c r="C25" s="30" t="s">
        <v>6</v>
      </c>
      <c r="D25" s="72"/>
      <c r="E25" s="64"/>
      <c r="F25" s="72"/>
      <c r="G25" s="64"/>
      <c r="H25" s="72"/>
      <c r="I25" s="64"/>
      <c r="J25" s="72" t="s">
        <v>480</v>
      </c>
      <c r="K25" s="72"/>
      <c r="L25" s="64"/>
      <c r="M25" s="72"/>
      <c r="N25" s="64"/>
      <c r="O25" s="72"/>
      <c r="P25" s="64"/>
      <c r="Q25" s="72"/>
      <c r="R25" s="64"/>
      <c r="S25" s="72"/>
      <c r="T25" s="64"/>
      <c r="U25" s="72" t="s">
        <v>480</v>
      </c>
      <c r="V25" s="64"/>
      <c r="W25" s="72"/>
      <c r="X25" s="72"/>
      <c r="Y25" s="72"/>
    </row>
    <row r="26" spans="2:25" s="17" customFormat="1" x14ac:dyDescent="0.25">
      <c r="B26" s="60" t="s">
        <v>47</v>
      </c>
      <c r="C26" s="30" t="s">
        <v>8</v>
      </c>
      <c r="D26" s="72"/>
      <c r="E26" s="64"/>
      <c r="F26" s="72"/>
      <c r="G26" s="64"/>
      <c r="H26" s="72"/>
      <c r="I26" s="64"/>
      <c r="J26" s="72" t="s">
        <v>480</v>
      </c>
      <c r="K26" s="72"/>
      <c r="L26" s="64"/>
      <c r="M26" s="72"/>
      <c r="N26" s="64"/>
      <c r="O26" s="72"/>
      <c r="P26" s="64"/>
      <c r="Q26" s="72"/>
      <c r="R26" s="64"/>
      <c r="S26" s="72"/>
      <c r="T26" s="64"/>
      <c r="U26" s="72" t="s">
        <v>480</v>
      </c>
      <c r="V26" s="64"/>
      <c r="W26" s="72"/>
      <c r="X26" s="72"/>
      <c r="Y26" s="72"/>
    </row>
    <row r="27" spans="2:25" x14ac:dyDescent="0.25">
      <c r="B27" s="60" t="s">
        <v>48</v>
      </c>
      <c r="C27" s="30" t="s">
        <v>10</v>
      </c>
      <c r="D27" s="72"/>
      <c r="E27" s="64"/>
      <c r="F27" s="72"/>
      <c r="G27" s="64"/>
      <c r="H27" s="72"/>
      <c r="I27" s="64"/>
      <c r="J27" s="72" t="s">
        <v>480</v>
      </c>
      <c r="K27" s="72"/>
      <c r="L27" s="64"/>
      <c r="M27" s="72"/>
      <c r="N27" s="64"/>
      <c r="O27" s="72"/>
      <c r="P27" s="64"/>
      <c r="Q27" s="72"/>
      <c r="R27" s="64"/>
      <c r="S27" s="72"/>
      <c r="T27" s="64"/>
      <c r="U27" s="72" t="s">
        <v>480</v>
      </c>
      <c r="V27" s="64"/>
      <c r="W27" s="72"/>
      <c r="X27" s="72"/>
      <c r="Y27" s="72"/>
    </row>
    <row r="28" spans="2:25" x14ac:dyDescent="0.25">
      <c r="B28" s="60" t="s">
        <v>49</v>
      </c>
      <c r="C28" s="30" t="s">
        <v>12</v>
      </c>
      <c r="D28" s="72"/>
      <c r="E28" s="64"/>
      <c r="F28" s="72"/>
      <c r="G28" s="64"/>
      <c r="H28" s="72"/>
      <c r="I28" s="64"/>
      <c r="J28" s="72" t="s">
        <v>480</v>
      </c>
      <c r="K28" s="72"/>
      <c r="L28" s="64"/>
      <c r="M28" s="72"/>
      <c r="N28" s="64"/>
      <c r="O28" s="72"/>
      <c r="P28" s="64"/>
      <c r="Q28" s="72"/>
      <c r="R28" s="64"/>
      <c r="S28" s="72"/>
      <c r="T28" s="64"/>
      <c r="U28" s="72" t="s">
        <v>480</v>
      </c>
      <c r="V28" s="64"/>
      <c r="W28" s="72"/>
      <c r="X28" s="72"/>
      <c r="Y28" s="72"/>
    </row>
    <row r="29" spans="2:25" x14ac:dyDescent="0.25">
      <c r="B29" s="60" t="s">
        <v>50</v>
      </c>
      <c r="C29" s="30" t="s">
        <v>14</v>
      </c>
      <c r="D29" s="72"/>
      <c r="E29" s="64"/>
      <c r="F29" s="72"/>
      <c r="G29" s="64"/>
      <c r="H29" s="72"/>
      <c r="I29" s="64"/>
      <c r="J29" s="72" t="s">
        <v>480</v>
      </c>
      <c r="K29" s="72"/>
      <c r="L29" s="64"/>
      <c r="M29" s="72"/>
      <c r="N29" s="64"/>
      <c r="O29" s="72"/>
      <c r="P29" s="64"/>
      <c r="Q29" s="72"/>
      <c r="R29" s="64"/>
      <c r="S29" s="72"/>
      <c r="T29" s="64"/>
      <c r="U29" s="72" t="s">
        <v>480</v>
      </c>
      <c r="V29" s="64"/>
      <c r="W29" s="72"/>
      <c r="X29" s="72"/>
      <c r="Y29" s="72"/>
    </row>
    <row r="30" spans="2:25" x14ac:dyDescent="0.25">
      <c r="B30" s="60" t="s">
        <v>51</v>
      </c>
      <c r="C30" s="30" t="s">
        <v>16</v>
      </c>
      <c r="D30" s="72"/>
      <c r="E30" s="64"/>
      <c r="F30" s="72"/>
      <c r="G30" s="64"/>
      <c r="H30" s="72"/>
      <c r="I30" s="64"/>
      <c r="J30" s="72" t="s">
        <v>480</v>
      </c>
      <c r="K30" s="72"/>
      <c r="L30" s="64"/>
      <c r="M30" s="72"/>
      <c r="N30" s="64"/>
      <c r="O30" s="72"/>
      <c r="P30" s="64"/>
      <c r="Q30" s="72"/>
      <c r="R30" s="64"/>
      <c r="S30" s="72"/>
      <c r="T30" s="64"/>
      <c r="U30" s="72" t="s">
        <v>480</v>
      </c>
      <c r="V30" s="64"/>
      <c r="W30" s="72"/>
      <c r="X30" s="72"/>
      <c r="Y30" s="72"/>
    </row>
    <row r="31" spans="2:25" s="17" customFormat="1" x14ac:dyDescent="0.25">
      <c r="B31" s="60" t="s">
        <v>52</v>
      </c>
      <c r="C31" s="30" t="s">
        <v>18</v>
      </c>
      <c r="D31" s="72"/>
      <c r="E31" s="64"/>
      <c r="F31" s="72"/>
      <c r="G31" s="64"/>
      <c r="H31" s="72"/>
      <c r="I31" s="64"/>
      <c r="J31" s="72"/>
      <c r="K31" s="72"/>
      <c r="L31" s="64"/>
      <c r="M31" s="72"/>
      <c r="N31" s="64"/>
      <c r="O31" s="72"/>
      <c r="P31" s="64"/>
      <c r="Q31" s="72"/>
      <c r="R31" s="64"/>
      <c r="S31" s="72"/>
      <c r="T31" s="64"/>
      <c r="U31" s="72"/>
      <c r="V31" s="64"/>
      <c r="W31" s="72"/>
      <c r="X31" s="72"/>
      <c r="Y31" s="72"/>
    </row>
    <row r="32" spans="2:25" x14ac:dyDescent="0.25">
      <c r="B32" s="60" t="s">
        <v>53</v>
      </c>
      <c r="C32" s="30" t="s">
        <v>20</v>
      </c>
      <c r="D32" s="72"/>
      <c r="E32" s="64"/>
      <c r="F32" s="72"/>
      <c r="G32" s="64"/>
      <c r="H32" s="72"/>
      <c r="I32" s="64"/>
      <c r="J32" s="72"/>
      <c r="K32" s="72"/>
      <c r="L32" s="64"/>
      <c r="M32" s="72"/>
      <c r="N32" s="64"/>
      <c r="O32" s="72"/>
      <c r="P32" s="64"/>
      <c r="Q32" s="72"/>
      <c r="R32" s="64"/>
      <c r="S32" s="72"/>
      <c r="T32" s="64"/>
      <c r="U32" s="72"/>
      <c r="V32" s="64"/>
      <c r="W32" s="72"/>
      <c r="X32" s="72"/>
      <c r="Y32" s="72"/>
    </row>
    <row r="33" spans="2:25" s="17" customFormat="1" x14ac:dyDescent="0.25">
      <c r="B33" s="60" t="s">
        <v>54</v>
      </c>
      <c r="C33" s="30" t="s">
        <v>22</v>
      </c>
      <c r="D33" s="72"/>
      <c r="E33" s="64"/>
      <c r="F33" s="72"/>
      <c r="G33" s="64"/>
      <c r="H33" s="72"/>
      <c r="I33" s="64"/>
      <c r="J33" s="72"/>
      <c r="K33" s="72"/>
      <c r="L33" s="64"/>
      <c r="M33" s="72"/>
      <c r="N33" s="64"/>
      <c r="O33" s="72"/>
      <c r="P33" s="64"/>
      <c r="Q33" s="72"/>
      <c r="R33" s="64"/>
      <c r="S33" s="72"/>
      <c r="T33" s="64"/>
      <c r="U33" s="72"/>
      <c r="V33" s="64"/>
      <c r="W33" s="72"/>
      <c r="X33" s="72"/>
      <c r="Y33" s="72"/>
    </row>
    <row r="34" spans="2:25" x14ac:dyDescent="0.25">
      <c r="B34" s="60" t="s">
        <v>55</v>
      </c>
      <c r="C34" s="30" t="s">
        <v>24</v>
      </c>
      <c r="D34" s="72"/>
      <c r="E34" s="64"/>
      <c r="F34" s="72"/>
      <c r="G34" s="64"/>
      <c r="H34" s="72"/>
      <c r="I34" s="64"/>
      <c r="J34" s="72"/>
      <c r="K34" s="72"/>
      <c r="L34" s="64"/>
      <c r="M34" s="72"/>
      <c r="N34" s="64"/>
      <c r="O34" s="72"/>
      <c r="P34" s="64"/>
      <c r="Q34" s="72"/>
      <c r="R34" s="64"/>
      <c r="S34" s="72"/>
      <c r="T34" s="64"/>
      <c r="U34" s="72" t="s">
        <v>480</v>
      </c>
      <c r="V34" s="64"/>
      <c r="W34" s="72"/>
      <c r="X34" s="72"/>
      <c r="Y34" s="72"/>
    </row>
    <row r="35" spans="2:25" x14ac:dyDescent="0.25">
      <c r="B35" s="60" t="s">
        <v>56</v>
      </c>
      <c r="C35" s="30" t="s">
        <v>26</v>
      </c>
      <c r="D35" s="72"/>
      <c r="E35" s="64"/>
      <c r="F35" s="72"/>
      <c r="G35" s="64"/>
      <c r="H35" s="72"/>
      <c r="I35" s="64"/>
      <c r="J35" s="72"/>
      <c r="K35" s="72"/>
      <c r="L35" s="64"/>
      <c r="M35" s="72"/>
      <c r="N35" s="64"/>
      <c r="O35" s="72"/>
      <c r="P35" s="64"/>
      <c r="Q35" s="72"/>
      <c r="R35" s="64"/>
      <c r="S35" s="72"/>
      <c r="T35" s="64"/>
      <c r="U35" s="72"/>
      <c r="V35" s="64"/>
      <c r="W35" s="72"/>
      <c r="X35" s="72"/>
      <c r="Y35" s="72"/>
    </row>
    <row r="36" spans="2:25" x14ac:dyDescent="0.25">
      <c r="B36" s="60" t="s">
        <v>57</v>
      </c>
      <c r="C36" s="30" t="s">
        <v>28</v>
      </c>
      <c r="D36" s="72"/>
      <c r="E36" s="64"/>
      <c r="F36" s="72"/>
      <c r="G36" s="64"/>
      <c r="H36" s="72"/>
      <c r="I36" s="64"/>
      <c r="J36" s="72"/>
      <c r="K36" s="72"/>
      <c r="L36" s="64"/>
      <c r="M36" s="72"/>
      <c r="N36" s="64"/>
      <c r="O36" s="72"/>
      <c r="P36" s="64"/>
      <c r="Q36" s="72"/>
      <c r="R36" s="64"/>
      <c r="S36" s="72"/>
      <c r="T36" s="64"/>
      <c r="U36" s="72"/>
      <c r="V36" s="64"/>
      <c r="W36" s="72"/>
      <c r="X36" s="72"/>
      <c r="Y36" s="72"/>
    </row>
    <row r="37" spans="2:25" s="17" customFormat="1" x14ac:dyDescent="0.25">
      <c r="B37" s="60" t="s">
        <v>58</v>
      </c>
      <c r="C37" s="30" t="s">
        <v>30</v>
      </c>
      <c r="D37" s="72"/>
      <c r="E37" s="64"/>
      <c r="F37" s="72"/>
      <c r="G37" s="64"/>
      <c r="H37" s="72"/>
      <c r="I37" s="64"/>
      <c r="J37" s="72" t="s">
        <v>480</v>
      </c>
      <c r="K37" s="72"/>
      <c r="L37" s="64"/>
      <c r="M37" s="72"/>
      <c r="N37" s="64"/>
      <c r="O37" s="72"/>
      <c r="P37" s="64"/>
      <c r="Q37" s="72"/>
      <c r="R37" s="64"/>
      <c r="S37" s="72"/>
      <c r="T37" s="64"/>
      <c r="U37" s="72"/>
      <c r="V37" s="64"/>
      <c r="W37" s="72"/>
      <c r="X37" s="72"/>
      <c r="Y37" s="72"/>
    </row>
    <row r="38" spans="2:25" x14ac:dyDescent="0.25">
      <c r="B38" s="60" t="s">
        <v>59</v>
      </c>
      <c r="C38" s="30" t="s">
        <v>32</v>
      </c>
      <c r="D38" s="72"/>
      <c r="E38" s="64"/>
      <c r="F38" s="72"/>
      <c r="G38" s="64"/>
      <c r="H38" s="72"/>
      <c r="I38" s="64"/>
      <c r="J38" s="72"/>
      <c r="K38" s="72"/>
      <c r="L38" s="64"/>
      <c r="M38" s="72"/>
      <c r="N38" s="64"/>
      <c r="O38" s="72"/>
      <c r="P38" s="64"/>
      <c r="Q38" s="72"/>
      <c r="R38" s="64"/>
      <c r="S38" s="72"/>
      <c r="T38" s="64"/>
      <c r="U38" s="72" t="s">
        <v>480</v>
      </c>
      <c r="V38" s="64"/>
      <c r="W38" s="72"/>
      <c r="X38" s="72"/>
      <c r="Y38" s="72"/>
    </row>
    <row r="39" spans="2:25" x14ac:dyDescent="0.25">
      <c r="B39" s="60" t="s">
        <v>60</v>
      </c>
      <c r="C39" s="30" t="s">
        <v>34</v>
      </c>
      <c r="D39" s="72"/>
      <c r="E39" s="64"/>
      <c r="F39" s="72"/>
      <c r="G39" s="64"/>
      <c r="H39" s="72"/>
      <c r="I39" s="64"/>
      <c r="J39" s="72"/>
      <c r="K39" s="72"/>
      <c r="L39" s="64"/>
      <c r="M39" s="72"/>
      <c r="N39" s="64"/>
      <c r="O39" s="72"/>
      <c r="P39" s="64"/>
      <c r="Q39" s="72"/>
      <c r="R39" s="64"/>
      <c r="S39" s="72"/>
      <c r="T39" s="64"/>
      <c r="U39" s="72" t="s">
        <v>480</v>
      </c>
      <c r="V39" s="64"/>
      <c r="W39" s="72"/>
      <c r="X39" s="72"/>
      <c r="Y39" s="72"/>
    </row>
    <row r="40" spans="2:25" x14ac:dyDescent="0.25">
      <c r="B40" s="60" t="s">
        <v>61</v>
      </c>
      <c r="C40" s="30" t="s">
        <v>36</v>
      </c>
      <c r="D40" s="72"/>
      <c r="E40" s="64"/>
      <c r="F40" s="72"/>
      <c r="G40" s="64"/>
      <c r="H40" s="72"/>
      <c r="I40" s="64"/>
      <c r="J40" s="72"/>
      <c r="K40" s="72"/>
      <c r="L40" s="64"/>
      <c r="M40" s="72"/>
      <c r="N40" s="64"/>
      <c r="O40" s="72"/>
      <c r="P40" s="64"/>
      <c r="Q40" s="72"/>
      <c r="R40" s="64"/>
      <c r="S40" s="72"/>
      <c r="T40" s="64"/>
      <c r="U40" s="72" t="s">
        <v>480</v>
      </c>
      <c r="V40" s="64"/>
      <c r="W40" s="72"/>
      <c r="X40" s="72"/>
      <c r="Y40" s="72"/>
    </row>
    <row r="41" spans="2:25" x14ac:dyDescent="0.25">
      <c r="B41" s="60" t="s">
        <v>62</v>
      </c>
      <c r="C41" s="30" t="s">
        <v>38</v>
      </c>
      <c r="D41" s="72"/>
      <c r="E41" s="64"/>
      <c r="F41" s="72"/>
      <c r="G41" s="64"/>
      <c r="H41" s="72"/>
      <c r="I41" s="64"/>
      <c r="J41" s="72"/>
      <c r="K41" s="72"/>
      <c r="L41" s="64"/>
      <c r="M41" s="72"/>
      <c r="N41" s="64"/>
      <c r="O41" s="72"/>
      <c r="P41" s="64"/>
      <c r="Q41" s="72"/>
      <c r="R41" s="64"/>
      <c r="S41" s="72"/>
      <c r="T41" s="64"/>
      <c r="U41" s="72" t="s">
        <v>480</v>
      </c>
      <c r="V41" s="64"/>
      <c r="W41" s="72"/>
      <c r="X41" s="72"/>
      <c r="Y41" s="72"/>
    </row>
    <row r="42" spans="2:25" x14ac:dyDescent="0.25">
      <c r="B42" s="60" t="s">
        <v>63</v>
      </c>
      <c r="C42" s="30" t="s">
        <v>40</v>
      </c>
      <c r="D42" s="72"/>
      <c r="E42" s="64"/>
      <c r="F42" s="72"/>
      <c r="G42" s="64"/>
      <c r="H42" s="72"/>
      <c r="I42" s="64"/>
      <c r="J42" s="72"/>
      <c r="K42" s="72"/>
      <c r="L42" s="64"/>
      <c r="M42" s="72"/>
      <c r="N42" s="64"/>
      <c r="O42" s="72"/>
      <c r="P42" s="64"/>
      <c r="Q42" s="72"/>
      <c r="R42" s="64"/>
      <c r="S42" s="72"/>
      <c r="T42" s="64"/>
      <c r="U42" s="72" t="s">
        <v>480</v>
      </c>
      <c r="V42" s="64"/>
      <c r="W42" s="72"/>
      <c r="X42" s="72"/>
      <c r="Y42" s="72"/>
    </row>
    <row r="43" spans="2:25" x14ac:dyDescent="0.25">
      <c r="B43" s="60" t="s">
        <v>64</v>
      </c>
      <c r="C43" s="30" t="s">
        <v>42</v>
      </c>
      <c r="D43" s="72"/>
      <c r="E43" s="64"/>
      <c r="F43" s="72"/>
      <c r="G43" s="64"/>
      <c r="H43" s="72"/>
      <c r="I43" s="64"/>
      <c r="J43" s="72"/>
      <c r="K43" s="72"/>
      <c r="L43" s="64"/>
      <c r="M43" s="72"/>
      <c r="N43" s="64"/>
      <c r="O43" s="72"/>
      <c r="P43" s="64"/>
      <c r="Q43" s="72"/>
      <c r="R43" s="64"/>
      <c r="S43" s="72"/>
      <c r="T43" s="64"/>
      <c r="U43" s="72" t="s">
        <v>480</v>
      </c>
      <c r="V43" s="64"/>
      <c r="W43" s="72"/>
      <c r="X43" s="72"/>
      <c r="Y43" s="72"/>
    </row>
    <row r="44" spans="2:25" x14ac:dyDescent="0.25">
      <c r="B44" s="31" t="s">
        <v>65</v>
      </c>
      <c r="C44" s="59" t="s">
        <v>44</v>
      </c>
      <c r="D44" s="73"/>
      <c r="E44" s="69"/>
      <c r="F44" s="73"/>
      <c r="G44" s="69"/>
      <c r="H44" s="73"/>
      <c r="I44" s="69"/>
      <c r="J44" s="73"/>
      <c r="K44" s="73"/>
      <c r="L44" s="69"/>
      <c r="M44" s="73"/>
      <c r="N44" s="69"/>
      <c r="O44" s="73"/>
      <c r="P44" s="69"/>
      <c r="Q44" s="73"/>
      <c r="R44" s="69"/>
      <c r="S44" s="73"/>
      <c r="T44" s="69"/>
      <c r="U44" s="73" t="s">
        <v>480</v>
      </c>
      <c r="V44" s="69"/>
      <c r="W44" s="73"/>
      <c r="X44" s="73"/>
      <c r="Y44" s="73"/>
    </row>
    <row r="45" spans="2:25" x14ac:dyDescent="0.25">
      <c r="B45" s="42" t="s">
        <v>66</v>
      </c>
      <c r="C45" s="43"/>
      <c r="D45" s="71"/>
      <c r="E45" s="66"/>
      <c r="F45" s="71"/>
      <c r="G45" s="66"/>
      <c r="H45" s="71"/>
      <c r="I45" s="66"/>
      <c r="J45" s="71"/>
      <c r="K45" s="71"/>
      <c r="L45" s="66"/>
      <c r="M45" s="71"/>
      <c r="N45" s="66"/>
      <c r="O45" s="71"/>
      <c r="P45" s="66"/>
      <c r="Q45" s="71"/>
      <c r="R45" s="66"/>
      <c r="S45" s="71"/>
      <c r="T45" s="66"/>
      <c r="U45" s="71"/>
      <c r="V45" s="66"/>
      <c r="W45" s="71"/>
      <c r="X45" s="71"/>
      <c r="Y45" s="71"/>
    </row>
    <row r="46" spans="2:25" x14ac:dyDescent="0.25">
      <c r="B46" s="60" t="s">
        <v>67</v>
      </c>
      <c r="C46" s="30" t="s">
        <v>6</v>
      </c>
      <c r="D46" s="72"/>
      <c r="E46" s="64"/>
      <c r="F46" s="72"/>
      <c r="G46" s="64"/>
      <c r="H46" s="72"/>
      <c r="I46" s="64"/>
      <c r="J46" s="72"/>
      <c r="K46" s="72"/>
      <c r="L46" s="64"/>
      <c r="M46" s="72"/>
      <c r="N46" s="64"/>
      <c r="O46" s="72"/>
      <c r="P46" s="64" t="s">
        <v>480</v>
      </c>
      <c r="Q46" s="72"/>
      <c r="R46" s="64"/>
      <c r="S46" s="72"/>
      <c r="T46" s="64"/>
      <c r="U46" s="72" t="s">
        <v>480</v>
      </c>
      <c r="V46" s="64" t="s">
        <v>480</v>
      </c>
      <c r="W46" s="72"/>
      <c r="X46" s="72"/>
      <c r="Y46" s="72"/>
    </row>
    <row r="47" spans="2:25" x14ac:dyDescent="0.25">
      <c r="B47" s="60" t="s">
        <v>68</v>
      </c>
      <c r="C47" s="30" t="s">
        <v>8</v>
      </c>
      <c r="D47" s="72"/>
      <c r="E47" s="64"/>
      <c r="F47" s="72"/>
      <c r="G47" s="64"/>
      <c r="H47" s="72"/>
      <c r="I47" s="64"/>
      <c r="J47" s="72"/>
      <c r="K47" s="72"/>
      <c r="L47" s="64"/>
      <c r="M47" s="72"/>
      <c r="N47" s="64"/>
      <c r="O47" s="72"/>
      <c r="P47" s="64" t="s">
        <v>480</v>
      </c>
      <c r="Q47" s="72"/>
      <c r="R47" s="64"/>
      <c r="S47" s="72"/>
      <c r="T47" s="64"/>
      <c r="U47" s="72" t="s">
        <v>480</v>
      </c>
      <c r="V47" s="64" t="s">
        <v>480</v>
      </c>
      <c r="W47" s="72"/>
      <c r="X47" s="72"/>
      <c r="Y47" s="72"/>
    </row>
    <row r="48" spans="2:25" x14ac:dyDescent="0.25">
      <c r="B48" s="60" t="s">
        <v>69</v>
      </c>
      <c r="C48" s="30" t="s">
        <v>10</v>
      </c>
      <c r="D48" s="72"/>
      <c r="E48" s="64"/>
      <c r="F48" s="72"/>
      <c r="G48" s="64"/>
      <c r="H48" s="72"/>
      <c r="I48" s="64"/>
      <c r="J48" s="72"/>
      <c r="K48" s="72"/>
      <c r="L48" s="64"/>
      <c r="M48" s="72"/>
      <c r="N48" s="64"/>
      <c r="O48" s="72"/>
      <c r="P48" s="64" t="s">
        <v>480</v>
      </c>
      <c r="Q48" s="72"/>
      <c r="R48" s="64"/>
      <c r="S48" s="72"/>
      <c r="T48" s="64"/>
      <c r="U48" s="72" t="s">
        <v>480</v>
      </c>
      <c r="V48" s="64" t="s">
        <v>480</v>
      </c>
      <c r="W48" s="72"/>
      <c r="X48" s="72"/>
      <c r="Y48" s="72"/>
    </row>
    <row r="49" spans="2:25" x14ac:dyDescent="0.25">
      <c r="B49" s="60" t="s">
        <v>70</v>
      </c>
      <c r="C49" s="30" t="s">
        <v>12</v>
      </c>
      <c r="D49" s="72"/>
      <c r="E49" s="64"/>
      <c r="F49" s="72"/>
      <c r="G49" s="64"/>
      <c r="H49" s="72"/>
      <c r="I49" s="64"/>
      <c r="J49" s="72"/>
      <c r="K49" s="72"/>
      <c r="L49" s="64"/>
      <c r="M49" s="72"/>
      <c r="N49" s="64"/>
      <c r="O49" s="72"/>
      <c r="P49" s="64"/>
      <c r="Q49" s="72"/>
      <c r="R49" s="64"/>
      <c r="S49" s="72"/>
      <c r="T49" s="64"/>
      <c r="U49" s="72" t="s">
        <v>480</v>
      </c>
      <c r="V49" s="64"/>
      <c r="W49" s="72"/>
      <c r="X49" s="72"/>
      <c r="Y49" s="72"/>
    </row>
    <row r="50" spans="2:25" x14ac:dyDescent="0.25">
      <c r="B50" s="60" t="s">
        <v>71</v>
      </c>
      <c r="C50" s="30" t="s">
        <v>14</v>
      </c>
      <c r="D50" s="72"/>
      <c r="E50" s="64"/>
      <c r="F50" s="72"/>
      <c r="G50" s="64"/>
      <c r="H50" s="72"/>
      <c r="I50" s="64"/>
      <c r="J50" s="72"/>
      <c r="K50" s="72"/>
      <c r="L50" s="64"/>
      <c r="M50" s="72"/>
      <c r="N50" s="64"/>
      <c r="O50" s="72"/>
      <c r="P50" s="64" t="s">
        <v>480</v>
      </c>
      <c r="Q50" s="72"/>
      <c r="R50" s="64"/>
      <c r="S50" s="72"/>
      <c r="T50" s="64"/>
      <c r="U50" s="72" t="s">
        <v>480</v>
      </c>
      <c r="V50" s="64" t="s">
        <v>480</v>
      </c>
      <c r="W50" s="72"/>
      <c r="X50" s="72"/>
      <c r="Y50" s="72"/>
    </row>
    <row r="51" spans="2:25" x14ac:dyDescent="0.25">
      <c r="B51" s="60" t="s">
        <v>72</v>
      </c>
      <c r="C51" s="30" t="s">
        <v>16</v>
      </c>
      <c r="D51" s="72"/>
      <c r="E51" s="64"/>
      <c r="F51" s="72"/>
      <c r="G51" s="64"/>
      <c r="H51" s="72"/>
      <c r="I51" s="64"/>
      <c r="J51" s="72"/>
      <c r="K51" s="72"/>
      <c r="L51" s="64"/>
      <c r="M51" s="72"/>
      <c r="N51" s="64"/>
      <c r="O51" s="72"/>
      <c r="P51" s="64" t="s">
        <v>480</v>
      </c>
      <c r="Q51" s="72"/>
      <c r="R51" s="64"/>
      <c r="S51" s="72"/>
      <c r="T51" s="64"/>
      <c r="U51" s="72" t="s">
        <v>480</v>
      </c>
      <c r="V51" s="64" t="s">
        <v>480</v>
      </c>
      <c r="W51" s="72"/>
      <c r="X51" s="72"/>
      <c r="Y51" s="72"/>
    </row>
    <row r="52" spans="2:25" x14ac:dyDescent="0.25">
      <c r="B52" s="60" t="s">
        <v>73</v>
      </c>
      <c r="C52" s="30" t="s">
        <v>18</v>
      </c>
      <c r="D52" s="72"/>
      <c r="E52" s="64"/>
      <c r="F52" s="72"/>
      <c r="G52" s="64"/>
      <c r="H52" s="72"/>
      <c r="I52" s="64"/>
      <c r="J52" s="72"/>
      <c r="K52" s="72"/>
      <c r="L52" s="64"/>
      <c r="M52" s="72"/>
      <c r="N52" s="64"/>
      <c r="O52" s="72"/>
      <c r="P52" s="64" t="s">
        <v>480</v>
      </c>
      <c r="Q52" s="72"/>
      <c r="R52" s="64"/>
      <c r="S52" s="72"/>
      <c r="T52" s="64"/>
      <c r="U52" s="72" t="s">
        <v>480</v>
      </c>
      <c r="V52" s="64" t="s">
        <v>480</v>
      </c>
      <c r="W52" s="72"/>
      <c r="X52" s="72"/>
      <c r="Y52" s="72"/>
    </row>
    <row r="53" spans="2:25" x14ac:dyDescent="0.25">
      <c r="B53" s="60" t="s">
        <v>74</v>
      </c>
      <c r="C53" s="30" t="s">
        <v>20</v>
      </c>
      <c r="D53" s="72"/>
      <c r="E53" s="64"/>
      <c r="F53" s="72"/>
      <c r="G53" s="64"/>
      <c r="H53" s="72"/>
      <c r="I53" s="64"/>
      <c r="J53" s="72"/>
      <c r="K53" s="72"/>
      <c r="L53" s="64"/>
      <c r="M53" s="72" t="s">
        <v>480</v>
      </c>
      <c r="N53" s="64"/>
      <c r="O53" s="72"/>
      <c r="P53" s="64"/>
      <c r="Q53" s="72"/>
      <c r="R53" s="64"/>
      <c r="S53" s="72"/>
      <c r="T53" s="64"/>
      <c r="U53" s="72" t="s">
        <v>480</v>
      </c>
      <c r="V53" s="64"/>
      <c r="W53" s="72"/>
      <c r="X53" s="72"/>
      <c r="Y53" s="72"/>
    </row>
    <row r="54" spans="2:25" x14ac:dyDescent="0.25">
      <c r="B54" s="60" t="s">
        <v>75</v>
      </c>
      <c r="C54" s="30" t="s">
        <v>22</v>
      </c>
      <c r="D54" s="72"/>
      <c r="E54" s="64"/>
      <c r="F54" s="72"/>
      <c r="G54" s="64"/>
      <c r="H54" s="72"/>
      <c r="I54" s="64"/>
      <c r="J54" s="72"/>
      <c r="K54" s="72"/>
      <c r="L54" s="64"/>
      <c r="M54" s="72" t="s">
        <v>480</v>
      </c>
      <c r="N54" s="64"/>
      <c r="O54" s="72"/>
      <c r="P54" s="64"/>
      <c r="Q54" s="72"/>
      <c r="R54" s="64"/>
      <c r="S54" s="72"/>
      <c r="T54" s="64"/>
      <c r="U54" s="72" t="s">
        <v>480</v>
      </c>
      <c r="V54" s="64"/>
      <c r="W54" s="72"/>
      <c r="X54" s="72"/>
      <c r="Y54" s="72"/>
    </row>
    <row r="55" spans="2:25" x14ac:dyDescent="0.25">
      <c r="B55" s="60" t="s">
        <v>76</v>
      </c>
      <c r="C55" s="30" t="s">
        <v>24</v>
      </c>
      <c r="D55" s="72"/>
      <c r="E55" s="64"/>
      <c r="F55" s="72"/>
      <c r="G55" s="64"/>
      <c r="H55" s="72"/>
      <c r="I55" s="64"/>
      <c r="J55" s="72"/>
      <c r="K55" s="72"/>
      <c r="L55" s="64"/>
      <c r="M55" s="72"/>
      <c r="N55" s="64"/>
      <c r="O55" s="72"/>
      <c r="P55" s="64"/>
      <c r="Q55" s="72"/>
      <c r="R55" s="64"/>
      <c r="S55" s="72"/>
      <c r="T55" s="64"/>
      <c r="U55" s="72" t="s">
        <v>480</v>
      </c>
      <c r="V55" s="64"/>
      <c r="W55" s="72"/>
      <c r="X55" s="72"/>
      <c r="Y55" s="72"/>
    </row>
    <row r="56" spans="2:25" x14ac:dyDescent="0.25">
      <c r="B56" s="60" t="s">
        <v>77</v>
      </c>
      <c r="C56" s="30" t="s">
        <v>78</v>
      </c>
      <c r="D56" s="72"/>
      <c r="E56" s="64"/>
      <c r="F56" s="72"/>
      <c r="G56" s="64"/>
      <c r="H56" s="72"/>
      <c r="I56" s="64"/>
      <c r="J56" s="72"/>
      <c r="K56" s="72"/>
      <c r="L56" s="64"/>
      <c r="M56" s="72"/>
      <c r="N56" s="64"/>
      <c r="O56" s="72"/>
      <c r="P56" s="64"/>
      <c r="Q56" s="72"/>
      <c r="R56" s="64"/>
      <c r="S56" s="72"/>
      <c r="T56" s="64"/>
      <c r="U56" s="72" t="s">
        <v>480</v>
      </c>
      <c r="V56" s="64"/>
      <c r="W56" s="72"/>
      <c r="X56" s="72"/>
      <c r="Y56" s="72"/>
    </row>
    <row r="57" spans="2:25" x14ac:dyDescent="0.25">
      <c r="B57" s="60" t="s">
        <v>79</v>
      </c>
      <c r="C57" s="30" t="s">
        <v>32</v>
      </c>
      <c r="D57" s="72"/>
      <c r="E57" s="64"/>
      <c r="F57" s="72"/>
      <c r="G57" s="64"/>
      <c r="H57" s="72"/>
      <c r="I57" s="64"/>
      <c r="J57" s="72"/>
      <c r="K57" s="72"/>
      <c r="L57" s="64"/>
      <c r="M57" s="72"/>
      <c r="N57" s="64"/>
      <c r="O57" s="72"/>
      <c r="P57" s="64"/>
      <c r="Q57" s="72"/>
      <c r="R57" s="64"/>
      <c r="S57" s="72"/>
      <c r="T57" s="64"/>
      <c r="U57" s="72" t="s">
        <v>480</v>
      </c>
      <c r="V57" s="64"/>
      <c r="W57" s="72"/>
      <c r="X57" s="72"/>
      <c r="Y57" s="72"/>
    </row>
    <row r="58" spans="2:25" x14ac:dyDescent="0.25">
      <c r="B58" s="60" t="s">
        <v>80</v>
      </c>
      <c r="C58" s="30" t="s">
        <v>34</v>
      </c>
      <c r="D58" s="72"/>
      <c r="E58" s="64"/>
      <c r="F58" s="72"/>
      <c r="G58" s="64"/>
      <c r="H58" s="72"/>
      <c r="I58" s="64"/>
      <c r="J58" s="72"/>
      <c r="K58" s="72"/>
      <c r="L58" s="64"/>
      <c r="M58" s="72"/>
      <c r="N58" s="64"/>
      <c r="O58" s="72"/>
      <c r="P58" s="64"/>
      <c r="Q58" s="72"/>
      <c r="R58" s="64"/>
      <c r="S58" s="72"/>
      <c r="T58" s="64"/>
      <c r="U58" s="72" t="s">
        <v>480</v>
      </c>
      <c r="V58" s="64"/>
      <c r="W58" s="72"/>
      <c r="X58" s="72"/>
      <c r="Y58" s="72"/>
    </row>
    <row r="59" spans="2:25" x14ac:dyDescent="0.25">
      <c r="B59" s="60" t="s">
        <v>81</v>
      </c>
      <c r="C59" s="30" t="s">
        <v>36</v>
      </c>
      <c r="D59" s="72"/>
      <c r="E59" s="64"/>
      <c r="F59" s="72"/>
      <c r="G59" s="64"/>
      <c r="H59" s="72"/>
      <c r="I59" s="64"/>
      <c r="J59" s="72"/>
      <c r="K59" s="72"/>
      <c r="L59" s="64"/>
      <c r="M59" s="72"/>
      <c r="N59" s="64"/>
      <c r="O59" s="72"/>
      <c r="P59" s="64"/>
      <c r="Q59" s="72"/>
      <c r="R59" s="64"/>
      <c r="S59" s="72"/>
      <c r="T59" s="64"/>
      <c r="U59" s="72" t="s">
        <v>480</v>
      </c>
      <c r="V59" s="64"/>
      <c r="W59" s="72"/>
      <c r="X59" s="72"/>
      <c r="Y59" s="72"/>
    </row>
    <row r="60" spans="2:25" x14ac:dyDescent="0.25">
      <c r="B60" s="60" t="s">
        <v>82</v>
      </c>
      <c r="C60" s="30" t="s">
        <v>38</v>
      </c>
      <c r="D60" s="72"/>
      <c r="E60" s="64"/>
      <c r="F60" s="72"/>
      <c r="G60" s="64"/>
      <c r="H60" s="72"/>
      <c r="I60" s="64"/>
      <c r="J60" s="72"/>
      <c r="K60" s="72"/>
      <c r="L60" s="64"/>
      <c r="M60" s="72"/>
      <c r="N60" s="64"/>
      <c r="O60" s="72"/>
      <c r="P60" s="64"/>
      <c r="Q60" s="72"/>
      <c r="R60" s="64"/>
      <c r="S60" s="72"/>
      <c r="T60" s="64"/>
      <c r="U60" s="72" t="s">
        <v>480</v>
      </c>
      <c r="V60" s="64"/>
      <c r="W60" s="72"/>
      <c r="X60" s="72"/>
      <c r="Y60" s="72"/>
    </row>
    <row r="61" spans="2:25" x14ac:dyDescent="0.25">
      <c r="B61" s="60" t="s">
        <v>83</v>
      </c>
      <c r="C61" s="30" t="s">
        <v>40</v>
      </c>
      <c r="D61" s="72"/>
      <c r="E61" s="64"/>
      <c r="F61" s="72"/>
      <c r="G61" s="64"/>
      <c r="H61" s="72"/>
      <c r="I61" s="64"/>
      <c r="J61" s="72"/>
      <c r="K61" s="72"/>
      <c r="L61" s="64"/>
      <c r="M61" s="72"/>
      <c r="N61" s="64"/>
      <c r="O61" s="72"/>
      <c r="P61" s="64"/>
      <c r="Q61" s="72"/>
      <c r="R61" s="64"/>
      <c r="S61" s="72"/>
      <c r="T61" s="64"/>
      <c r="U61" s="72" t="s">
        <v>480</v>
      </c>
      <c r="V61" s="64"/>
      <c r="W61" s="72"/>
      <c r="X61" s="72"/>
      <c r="Y61" s="72"/>
    </row>
    <row r="62" spans="2:25" x14ac:dyDescent="0.25">
      <c r="B62" s="60" t="s">
        <v>84</v>
      </c>
      <c r="C62" s="30" t="s">
        <v>42</v>
      </c>
      <c r="D62" s="72"/>
      <c r="E62" s="64"/>
      <c r="F62" s="72"/>
      <c r="G62" s="64"/>
      <c r="H62" s="72"/>
      <c r="I62" s="64"/>
      <c r="J62" s="72"/>
      <c r="K62" s="72"/>
      <c r="L62" s="64"/>
      <c r="M62" s="72"/>
      <c r="N62" s="64"/>
      <c r="O62" s="72"/>
      <c r="P62" s="64"/>
      <c r="Q62" s="72"/>
      <c r="R62" s="64"/>
      <c r="S62" s="72"/>
      <c r="T62" s="64"/>
      <c r="U62" s="72" t="s">
        <v>480</v>
      </c>
      <c r="V62" s="64"/>
      <c r="W62" s="72"/>
      <c r="X62" s="72"/>
      <c r="Y62" s="72"/>
    </row>
    <row r="63" spans="2:25" x14ac:dyDescent="0.25">
      <c r="B63" s="31" t="s">
        <v>85</v>
      </c>
      <c r="C63" s="59" t="s">
        <v>44</v>
      </c>
      <c r="D63" s="73"/>
      <c r="E63" s="69"/>
      <c r="F63" s="73"/>
      <c r="G63" s="69"/>
      <c r="H63" s="73"/>
      <c r="I63" s="69"/>
      <c r="J63" s="73"/>
      <c r="K63" s="73"/>
      <c r="L63" s="69"/>
      <c r="M63" s="73"/>
      <c r="N63" s="69"/>
      <c r="O63" s="73"/>
      <c r="P63" s="69"/>
      <c r="Q63" s="73"/>
      <c r="R63" s="69"/>
      <c r="S63" s="73"/>
      <c r="T63" s="69"/>
      <c r="U63" s="73" t="s">
        <v>480</v>
      </c>
      <c r="V63" s="69"/>
      <c r="W63" s="73"/>
      <c r="X63" s="73"/>
      <c r="Y63" s="73"/>
    </row>
    <row r="64" spans="2:25" x14ac:dyDescent="0.25">
      <c r="B64" s="42" t="s">
        <v>86</v>
      </c>
      <c r="C64" s="43"/>
      <c r="D64" s="71"/>
      <c r="E64" s="66"/>
      <c r="F64" s="71"/>
      <c r="G64" s="66"/>
      <c r="H64" s="71"/>
      <c r="I64" s="66"/>
      <c r="J64" s="71"/>
      <c r="K64" s="71"/>
      <c r="L64" s="66"/>
      <c r="M64" s="71"/>
      <c r="N64" s="66"/>
      <c r="O64" s="71"/>
      <c r="P64" s="66"/>
      <c r="Q64" s="71"/>
      <c r="R64" s="66"/>
      <c r="S64" s="71"/>
      <c r="T64" s="66"/>
      <c r="U64" s="71"/>
      <c r="V64" s="66"/>
      <c r="W64" s="71"/>
      <c r="X64" s="71"/>
      <c r="Y64" s="71"/>
    </row>
    <row r="65" spans="2:25" x14ac:dyDescent="0.25">
      <c r="B65" s="60" t="s">
        <v>87</v>
      </c>
      <c r="C65" s="30" t="s">
        <v>6</v>
      </c>
      <c r="D65" s="72"/>
      <c r="E65" s="64"/>
      <c r="F65" s="72"/>
      <c r="G65" s="64"/>
      <c r="H65" s="72"/>
      <c r="I65" s="64"/>
      <c r="J65" s="72"/>
      <c r="K65" s="72"/>
      <c r="L65" s="64"/>
      <c r="M65" s="72"/>
      <c r="N65" s="64"/>
      <c r="O65" s="72"/>
      <c r="P65" s="64"/>
      <c r="Q65" s="72"/>
      <c r="R65" s="64"/>
      <c r="S65" s="72"/>
      <c r="T65" s="64"/>
      <c r="U65" s="72" t="s">
        <v>480</v>
      </c>
      <c r="V65" s="64"/>
      <c r="W65" s="72"/>
      <c r="X65" s="72"/>
      <c r="Y65" s="72"/>
    </row>
    <row r="66" spans="2:25" x14ac:dyDescent="0.25">
      <c r="B66" s="60" t="s">
        <v>88</v>
      </c>
      <c r="C66" s="30" t="s">
        <v>8</v>
      </c>
      <c r="D66" s="72"/>
      <c r="E66" s="64"/>
      <c r="F66" s="72"/>
      <c r="G66" s="64"/>
      <c r="H66" s="72"/>
      <c r="I66" s="64"/>
      <c r="J66" s="72"/>
      <c r="K66" s="72"/>
      <c r="L66" s="64"/>
      <c r="M66" s="72"/>
      <c r="N66" s="64"/>
      <c r="O66" s="72"/>
      <c r="P66" s="64"/>
      <c r="Q66" s="72"/>
      <c r="R66" s="64"/>
      <c r="S66" s="72"/>
      <c r="T66" s="64"/>
      <c r="U66" s="72" t="s">
        <v>480</v>
      </c>
      <c r="V66" s="64"/>
      <c r="W66" s="72"/>
      <c r="X66" s="72"/>
      <c r="Y66" s="72"/>
    </row>
    <row r="67" spans="2:25" x14ac:dyDescent="0.25">
      <c r="B67" s="60" t="s">
        <v>89</v>
      </c>
      <c r="C67" s="30" t="s">
        <v>10</v>
      </c>
      <c r="D67" s="72"/>
      <c r="E67" s="64"/>
      <c r="F67" s="72"/>
      <c r="G67" s="64"/>
      <c r="H67" s="72"/>
      <c r="I67" s="64"/>
      <c r="J67" s="72"/>
      <c r="K67" s="72"/>
      <c r="L67" s="64"/>
      <c r="M67" s="72"/>
      <c r="N67" s="64"/>
      <c r="O67" s="72"/>
      <c r="P67" s="64"/>
      <c r="Q67" s="72"/>
      <c r="R67" s="64"/>
      <c r="S67" s="72"/>
      <c r="T67" s="64"/>
      <c r="U67" s="72" t="s">
        <v>480</v>
      </c>
      <c r="V67" s="64"/>
      <c r="W67" s="72"/>
      <c r="X67" s="72"/>
      <c r="Y67" s="72"/>
    </row>
    <row r="68" spans="2:25" x14ac:dyDescent="0.25">
      <c r="B68" s="60" t="s">
        <v>90</v>
      </c>
      <c r="C68" s="30" t="s">
        <v>12</v>
      </c>
      <c r="D68" s="72"/>
      <c r="E68" s="64"/>
      <c r="F68" s="72"/>
      <c r="G68" s="64"/>
      <c r="H68" s="72"/>
      <c r="I68" s="64"/>
      <c r="J68" s="72"/>
      <c r="K68" s="72"/>
      <c r="L68" s="64"/>
      <c r="M68" s="72"/>
      <c r="N68" s="64"/>
      <c r="O68" s="72"/>
      <c r="P68" s="64"/>
      <c r="Q68" s="72"/>
      <c r="R68" s="64"/>
      <c r="S68" s="72"/>
      <c r="T68" s="64"/>
      <c r="U68" s="72" t="s">
        <v>480</v>
      </c>
      <c r="V68" s="64"/>
      <c r="W68" s="72"/>
      <c r="X68" s="72"/>
      <c r="Y68" s="72"/>
    </row>
    <row r="69" spans="2:25" x14ac:dyDescent="0.25">
      <c r="B69" s="60" t="s">
        <v>91</v>
      </c>
      <c r="C69" s="30" t="s">
        <v>14</v>
      </c>
      <c r="D69" s="72"/>
      <c r="E69" s="64"/>
      <c r="F69" s="72"/>
      <c r="G69" s="64"/>
      <c r="H69" s="72"/>
      <c r="I69" s="64"/>
      <c r="J69" s="72"/>
      <c r="K69" s="72"/>
      <c r="L69" s="64"/>
      <c r="M69" s="72"/>
      <c r="N69" s="64"/>
      <c r="O69" s="72"/>
      <c r="P69" s="64"/>
      <c r="Q69" s="72"/>
      <c r="R69" s="64"/>
      <c r="S69" s="72"/>
      <c r="T69" s="64"/>
      <c r="U69" s="72" t="s">
        <v>480</v>
      </c>
      <c r="V69" s="64"/>
      <c r="W69" s="72"/>
      <c r="X69" s="72"/>
      <c r="Y69" s="72"/>
    </row>
    <row r="70" spans="2:25" x14ac:dyDescent="0.25">
      <c r="B70" s="60" t="s">
        <v>92</v>
      </c>
      <c r="C70" s="30" t="s">
        <v>16</v>
      </c>
      <c r="D70" s="72"/>
      <c r="E70" s="64"/>
      <c r="F70" s="72"/>
      <c r="G70" s="64"/>
      <c r="H70" s="72"/>
      <c r="I70" s="64"/>
      <c r="J70" s="72"/>
      <c r="K70" s="72"/>
      <c r="L70" s="64"/>
      <c r="M70" s="72"/>
      <c r="N70" s="64"/>
      <c r="O70" s="72"/>
      <c r="P70" s="64"/>
      <c r="Q70" s="72"/>
      <c r="R70" s="64"/>
      <c r="S70" s="72"/>
      <c r="T70" s="64"/>
      <c r="U70" s="72" t="s">
        <v>480</v>
      </c>
      <c r="V70" s="64"/>
      <c r="W70" s="72"/>
      <c r="X70" s="72"/>
      <c r="Y70" s="72"/>
    </row>
    <row r="71" spans="2:25" x14ac:dyDescent="0.25">
      <c r="B71" s="60" t="s">
        <v>93</v>
      </c>
      <c r="C71" s="30" t="s">
        <v>18</v>
      </c>
      <c r="D71" s="72"/>
      <c r="E71" s="64"/>
      <c r="F71" s="72"/>
      <c r="G71" s="64"/>
      <c r="H71" s="72"/>
      <c r="I71" s="64"/>
      <c r="J71" s="72"/>
      <c r="K71" s="72"/>
      <c r="L71" s="64"/>
      <c r="M71" s="72"/>
      <c r="N71" s="64"/>
      <c r="O71" s="72"/>
      <c r="P71" s="64"/>
      <c r="Q71" s="72"/>
      <c r="R71" s="64"/>
      <c r="S71" s="72"/>
      <c r="T71" s="64"/>
      <c r="U71" s="72" t="s">
        <v>480</v>
      </c>
      <c r="V71" s="64"/>
      <c r="W71" s="72"/>
      <c r="X71" s="72"/>
      <c r="Y71" s="72"/>
    </row>
    <row r="72" spans="2:25" x14ac:dyDescent="0.25">
      <c r="B72" s="60" t="s">
        <v>94</v>
      </c>
      <c r="C72" s="30" t="s">
        <v>20</v>
      </c>
      <c r="D72" s="72"/>
      <c r="E72" s="64"/>
      <c r="F72" s="72"/>
      <c r="G72" s="64"/>
      <c r="H72" s="72"/>
      <c r="I72" s="64"/>
      <c r="J72" s="72"/>
      <c r="K72" s="72"/>
      <c r="L72" s="64"/>
      <c r="M72" s="72"/>
      <c r="N72" s="64"/>
      <c r="O72" s="72"/>
      <c r="P72" s="64"/>
      <c r="Q72" s="72"/>
      <c r="R72" s="64"/>
      <c r="S72" s="72"/>
      <c r="T72" s="64"/>
      <c r="U72" s="72" t="s">
        <v>480</v>
      </c>
      <c r="V72" s="64"/>
      <c r="W72" s="72"/>
      <c r="X72" s="72"/>
      <c r="Y72" s="72"/>
    </row>
    <row r="73" spans="2:25" x14ac:dyDescent="0.25">
      <c r="B73" s="60" t="s">
        <v>95</v>
      </c>
      <c r="C73" s="30" t="s">
        <v>22</v>
      </c>
      <c r="D73" s="72"/>
      <c r="E73" s="64"/>
      <c r="F73" s="72"/>
      <c r="G73" s="64"/>
      <c r="H73" s="72"/>
      <c r="I73" s="64"/>
      <c r="J73" s="72"/>
      <c r="K73" s="72"/>
      <c r="L73" s="64"/>
      <c r="M73" s="72"/>
      <c r="N73" s="64"/>
      <c r="O73" s="72"/>
      <c r="P73" s="64"/>
      <c r="Q73" s="72"/>
      <c r="R73" s="64"/>
      <c r="S73" s="72"/>
      <c r="T73" s="64"/>
      <c r="U73" s="72" t="s">
        <v>480</v>
      </c>
      <c r="V73" s="64"/>
      <c r="W73" s="72"/>
      <c r="X73" s="72"/>
      <c r="Y73" s="72"/>
    </row>
    <row r="74" spans="2:25" x14ac:dyDescent="0.25">
      <c r="B74" s="60" t="s">
        <v>96</v>
      </c>
      <c r="C74" s="30" t="s">
        <v>24</v>
      </c>
      <c r="D74" s="72"/>
      <c r="E74" s="64"/>
      <c r="F74" s="72"/>
      <c r="G74" s="64"/>
      <c r="H74" s="72"/>
      <c r="I74" s="64"/>
      <c r="J74" s="72"/>
      <c r="K74" s="72"/>
      <c r="L74" s="64"/>
      <c r="M74" s="72"/>
      <c r="N74" s="64"/>
      <c r="O74" s="72"/>
      <c r="P74" s="64"/>
      <c r="Q74" s="72"/>
      <c r="R74" s="64"/>
      <c r="S74" s="72"/>
      <c r="T74" s="64"/>
      <c r="U74" s="72" t="s">
        <v>480</v>
      </c>
      <c r="V74" s="64"/>
      <c r="W74" s="72"/>
      <c r="X74" s="72"/>
      <c r="Y74" s="72"/>
    </row>
    <row r="75" spans="2:25" x14ac:dyDescent="0.25">
      <c r="B75" s="60" t="s">
        <v>97</v>
      </c>
      <c r="C75" s="30" t="s">
        <v>78</v>
      </c>
      <c r="D75" s="72"/>
      <c r="E75" s="64"/>
      <c r="F75" s="72"/>
      <c r="G75" s="64"/>
      <c r="H75" s="72"/>
      <c r="I75" s="64"/>
      <c r="J75" s="72"/>
      <c r="K75" s="72"/>
      <c r="L75" s="64"/>
      <c r="M75" s="72"/>
      <c r="N75" s="64"/>
      <c r="O75" s="72"/>
      <c r="P75" s="64"/>
      <c r="Q75" s="72"/>
      <c r="R75" s="64"/>
      <c r="S75" s="72"/>
      <c r="T75" s="64"/>
      <c r="U75" s="72" t="s">
        <v>480</v>
      </c>
      <c r="V75" s="64"/>
      <c r="W75" s="72"/>
      <c r="X75" s="72"/>
      <c r="Y75" s="72"/>
    </row>
    <row r="76" spans="2:25" x14ac:dyDescent="0.25">
      <c r="B76" s="60" t="s">
        <v>98</v>
      </c>
      <c r="C76" s="30" t="s">
        <v>32</v>
      </c>
      <c r="D76" s="72"/>
      <c r="E76" s="64"/>
      <c r="F76" s="72"/>
      <c r="G76" s="64"/>
      <c r="H76" s="72"/>
      <c r="I76" s="64"/>
      <c r="J76" s="72"/>
      <c r="K76" s="72"/>
      <c r="L76" s="64"/>
      <c r="M76" s="72"/>
      <c r="N76" s="64"/>
      <c r="O76" s="72"/>
      <c r="P76" s="64"/>
      <c r="Q76" s="72"/>
      <c r="R76" s="64"/>
      <c r="S76" s="72"/>
      <c r="T76" s="64"/>
      <c r="U76" s="72" t="s">
        <v>480</v>
      </c>
      <c r="V76" s="64"/>
      <c r="W76" s="72"/>
      <c r="X76" s="72"/>
      <c r="Y76" s="72"/>
    </row>
    <row r="77" spans="2:25" x14ac:dyDescent="0.25">
      <c r="B77" s="60" t="s">
        <v>99</v>
      </c>
      <c r="C77" s="30" t="s">
        <v>34</v>
      </c>
      <c r="D77" s="72"/>
      <c r="E77" s="64"/>
      <c r="F77" s="72"/>
      <c r="G77" s="64"/>
      <c r="H77" s="72"/>
      <c r="I77" s="64"/>
      <c r="J77" s="72"/>
      <c r="K77" s="72"/>
      <c r="L77" s="64"/>
      <c r="M77" s="72"/>
      <c r="N77" s="64"/>
      <c r="O77" s="72"/>
      <c r="P77" s="64"/>
      <c r="Q77" s="72"/>
      <c r="R77" s="64"/>
      <c r="S77" s="72"/>
      <c r="T77" s="64"/>
      <c r="U77" s="72" t="s">
        <v>480</v>
      </c>
      <c r="V77" s="64"/>
      <c r="W77" s="72"/>
      <c r="X77" s="72"/>
      <c r="Y77" s="72"/>
    </row>
    <row r="78" spans="2:25" x14ac:dyDescent="0.25">
      <c r="B78" s="60" t="s">
        <v>100</v>
      </c>
      <c r="C78" s="30" t="s">
        <v>36</v>
      </c>
      <c r="D78" s="72"/>
      <c r="E78" s="64"/>
      <c r="F78" s="72"/>
      <c r="G78" s="64"/>
      <c r="H78" s="72"/>
      <c r="I78" s="64"/>
      <c r="J78" s="72"/>
      <c r="K78" s="72"/>
      <c r="L78" s="64"/>
      <c r="M78" s="72"/>
      <c r="N78" s="64"/>
      <c r="O78" s="72"/>
      <c r="P78" s="64"/>
      <c r="Q78" s="72"/>
      <c r="R78" s="64"/>
      <c r="S78" s="72"/>
      <c r="T78" s="64"/>
      <c r="U78" s="72" t="s">
        <v>480</v>
      </c>
      <c r="V78" s="64"/>
      <c r="W78" s="72"/>
      <c r="X78" s="72"/>
      <c r="Y78" s="72"/>
    </row>
    <row r="79" spans="2:25" x14ac:dyDescent="0.25">
      <c r="B79" s="60" t="s">
        <v>101</v>
      </c>
      <c r="C79" s="30" t="s">
        <v>38</v>
      </c>
      <c r="D79" s="72"/>
      <c r="E79" s="64"/>
      <c r="F79" s="72"/>
      <c r="G79" s="64"/>
      <c r="H79" s="72"/>
      <c r="I79" s="64"/>
      <c r="J79" s="72"/>
      <c r="K79" s="72"/>
      <c r="L79" s="64"/>
      <c r="M79" s="72"/>
      <c r="N79" s="64"/>
      <c r="O79" s="72"/>
      <c r="P79" s="64"/>
      <c r="Q79" s="72"/>
      <c r="R79" s="64"/>
      <c r="S79" s="72"/>
      <c r="T79" s="64"/>
      <c r="U79" s="72" t="s">
        <v>480</v>
      </c>
      <c r="V79" s="64"/>
      <c r="W79" s="72"/>
      <c r="X79" s="72"/>
      <c r="Y79" s="72"/>
    </row>
    <row r="80" spans="2:25" x14ac:dyDescent="0.25">
      <c r="B80" s="60" t="s">
        <v>102</v>
      </c>
      <c r="C80" s="30" t="s">
        <v>40</v>
      </c>
      <c r="D80" s="72"/>
      <c r="E80" s="64"/>
      <c r="F80" s="72"/>
      <c r="G80" s="64"/>
      <c r="H80" s="72"/>
      <c r="I80" s="64"/>
      <c r="J80" s="72"/>
      <c r="K80" s="72"/>
      <c r="L80" s="64"/>
      <c r="M80" s="72"/>
      <c r="N80" s="64"/>
      <c r="O80" s="72"/>
      <c r="P80" s="64"/>
      <c r="Q80" s="72"/>
      <c r="R80" s="64"/>
      <c r="S80" s="72"/>
      <c r="T80" s="64"/>
      <c r="U80" s="72" t="s">
        <v>480</v>
      </c>
      <c r="V80" s="64"/>
      <c r="W80" s="72"/>
      <c r="X80" s="72"/>
      <c r="Y80" s="72"/>
    </row>
    <row r="81" spans="2:25" x14ac:dyDescent="0.25">
      <c r="B81" s="60" t="s">
        <v>103</v>
      </c>
      <c r="C81" s="30" t="s">
        <v>42</v>
      </c>
      <c r="D81" s="72"/>
      <c r="E81" s="64"/>
      <c r="F81" s="72"/>
      <c r="G81" s="64"/>
      <c r="H81" s="72"/>
      <c r="I81" s="64"/>
      <c r="J81" s="72"/>
      <c r="K81" s="72"/>
      <c r="L81" s="64"/>
      <c r="M81" s="72"/>
      <c r="N81" s="64"/>
      <c r="O81" s="72"/>
      <c r="P81" s="64"/>
      <c r="Q81" s="72"/>
      <c r="R81" s="64"/>
      <c r="S81" s="72"/>
      <c r="T81" s="64"/>
      <c r="U81" s="72" t="s">
        <v>480</v>
      </c>
      <c r="V81" s="64"/>
      <c r="W81" s="72"/>
      <c r="X81" s="72"/>
      <c r="Y81" s="72"/>
    </row>
    <row r="82" spans="2:25" x14ac:dyDescent="0.25">
      <c r="B82" s="31" t="s">
        <v>104</v>
      </c>
      <c r="C82" s="59" t="s">
        <v>44</v>
      </c>
      <c r="D82" s="73"/>
      <c r="E82" s="69"/>
      <c r="F82" s="73"/>
      <c r="G82" s="69"/>
      <c r="H82" s="73"/>
      <c r="I82" s="69"/>
      <c r="J82" s="73"/>
      <c r="K82" s="73"/>
      <c r="L82" s="69"/>
      <c r="M82" s="73"/>
      <c r="N82" s="69"/>
      <c r="O82" s="73"/>
      <c r="P82" s="69"/>
      <c r="Q82" s="73"/>
      <c r="R82" s="69"/>
      <c r="S82" s="73"/>
      <c r="T82" s="69"/>
      <c r="U82" s="73" t="s">
        <v>480</v>
      </c>
      <c r="V82" s="69"/>
      <c r="W82" s="73"/>
      <c r="X82" s="73"/>
      <c r="Y82" s="73"/>
    </row>
    <row r="83" spans="2:25" x14ac:dyDescent="0.25">
      <c r="B83" s="42" t="s">
        <v>105</v>
      </c>
      <c r="C83" s="43"/>
      <c r="D83" s="71"/>
      <c r="E83" s="66"/>
      <c r="F83" s="71"/>
      <c r="G83" s="66"/>
      <c r="H83" s="71"/>
      <c r="I83" s="66"/>
      <c r="J83" s="71"/>
      <c r="K83" s="71"/>
      <c r="L83" s="66"/>
      <c r="M83" s="71"/>
      <c r="N83" s="66"/>
      <c r="O83" s="71"/>
      <c r="P83" s="66"/>
      <c r="Q83" s="71"/>
      <c r="R83" s="66"/>
      <c r="S83" s="71"/>
      <c r="T83" s="66"/>
      <c r="U83" s="71"/>
      <c r="V83" s="66"/>
      <c r="W83" s="71"/>
      <c r="X83" s="71"/>
      <c r="Y83" s="71"/>
    </row>
    <row r="84" spans="2:25" x14ac:dyDescent="0.25">
      <c r="B84" s="60" t="s">
        <v>106</v>
      </c>
      <c r="C84" s="30" t="s">
        <v>6</v>
      </c>
      <c r="D84" s="72"/>
      <c r="E84" s="64"/>
      <c r="F84" s="72"/>
      <c r="G84" s="64"/>
      <c r="H84" s="72"/>
      <c r="I84" s="64"/>
      <c r="J84" s="72"/>
      <c r="K84" s="72"/>
      <c r="L84" s="64"/>
      <c r="M84" s="72"/>
      <c r="N84" s="64"/>
      <c r="O84" s="72"/>
      <c r="P84" s="64" t="s">
        <v>480</v>
      </c>
      <c r="Q84" s="72"/>
      <c r="R84" s="64"/>
      <c r="S84" s="72"/>
      <c r="T84" s="64"/>
      <c r="U84" s="72" t="s">
        <v>480</v>
      </c>
      <c r="V84" s="64" t="s">
        <v>480</v>
      </c>
      <c r="W84" s="72"/>
      <c r="X84" s="72"/>
      <c r="Y84" s="72"/>
    </row>
    <row r="85" spans="2:25" x14ac:dyDescent="0.25">
      <c r="B85" s="60" t="s">
        <v>107</v>
      </c>
      <c r="C85" s="30" t="s">
        <v>8</v>
      </c>
      <c r="D85" s="72"/>
      <c r="E85" s="64"/>
      <c r="F85" s="72"/>
      <c r="G85" s="64"/>
      <c r="H85" s="72"/>
      <c r="I85" s="64"/>
      <c r="J85" s="72"/>
      <c r="K85" s="72"/>
      <c r="L85" s="64"/>
      <c r="M85" s="72"/>
      <c r="N85" s="64"/>
      <c r="O85" s="72"/>
      <c r="P85" s="64" t="s">
        <v>480</v>
      </c>
      <c r="Q85" s="72"/>
      <c r="R85" s="64"/>
      <c r="S85" s="72"/>
      <c r="T85" s="64"/>
      <c r="U85" s="72" t="s">
        <v>480</v>
      </c>
      <c r="V85" s="64" t="s">
        <v>480</v>
      </c>
      <c r="W85" s="72"/>
      <c r="X85" s="72"/>
      <c r="Y85" s="72"/>
    </row>
    <row r="86" spans="2:25" x14ac:dyDescent="0.25">
      <c r="B86" s="60" t="s">
        <v>108</v>
      </c>
      <c r="C86" s="30" t="s">
        <v>10</v>
      </c>
      <c r="D86" s="72"/>
      <c r="E86" s="64"/>
      <c r="F86" s="72"/>
      <c r="G86" s="64"/>
      <c r="H86" s="72"/>
      <c r="I86" s="64"/>
      <c r="J86" s="72"/>
      <c r="K86" s="72"/>
      <c r="L86" s="64"/>
      <c r="M86" s="72"/>
      <c r="N86" s="64"/>
      <c r="O86" s="72"/>
      <c r="P86" s="64" t="s">
        <v>480</v>
      </c>
      <c r="Q86" s="72"/>
      <c r="R86" s="64"/>
      <c r="S86" s="72"/>
      <c r="T86" s="64"/>
      <c r="U86" s="72" t="s">
        <v>480</v>
      </c>
      <c r="V86" s="64" t="s">
        <v>480</v>
      </c>
      <c r="W86" s="72"/>
      <c r="X86" s="72"/>
      <c r="Y86" s="72"/>
    </row>
    <row r="87" spans="2:25" x14ac:dyDescent="0.25">
      <c r="B87" s="60" t="s">
        <v>109</v>
      </c>
      <c r="C87" s="30" t="s">
        <v>12</v>
      </c>
      <c r="D87" s="72"/>
      <c r="E87" s="64"/>
      <c r="F87" s="72"/>
      <c r="G87" s="64"/>
      <c r="H87" s="72"/>
      <c r="I87" s="64"/>
      <c r="J87" s="72"/>
      <c r="K87" s="72"/>
      <c r="L87" s="64"/>
      <c r="M87" s="72"/>
      <c r="N87" s="64"/>
      <c r="O87" s="72"/>
      <c r="P87" s="64"/>
      <c r="Q87" s="72"/>
      <c r="R87" s="64"/>
      <c r="S87" s="72"/>
      <c r="T87" s="64"/>
      <c r="U87" s="72" t="s">
        <v>480</v>
      </c>
      <c r="V87" s="64"/>
      <c r="W87" s="72"/>
      <c r="X87" s="72"/>
      <c r="Y87" s="72"/>
    </row>
    <row r="88" spans="2:25" x14ac:dyDescent="0.25">
      <c r="B88" s="60" t="s">
        <v>110</v>
      </c>
      <c r="C88" s="30" t="s">
        <v>14</v>
      </c>
      <c r="D88" s="72"/>
      <c r="E88" s="64"/>
      <c r="F88" s="72"/>
      <c r="G88" s="64"/>
      <c r="H88" s="72"/>
      <c r="I88" s="64"/>
      <c r="J88" s="72"/>
      <c r="K88" s="72"/>
      <c r="L88" s="64"/>
      <c r="M88" s="72"/>
      <c r="N88" s="64"/>
      <c r="O88" s="72"/>
      <c r="P88" s="64" t="s">
        <v>480</v>
      </c>
      <c r="Q88" s="72"/>
      <c r="R88" s="64"/>
      <c r="S88" s="72"/>
      <c r="T88" s="64"/>
      <c r="U88" s="72" t="s">
        <v>480</v>
      </c>
      <c r="V88" s="64" t="s">
        <v>480</v>
      </c>
      <c r="W88" s="72"/>
      <c r="X88" s="72"/>
      <c r="Y88" s="72"/>
    </row>
    <row r="89" spans="2:25" x14ac:dyDescent="0.25">
      <c r="B89" s="60" t="s">
        <v>111</v>
      </c>
      <c r="C89" s="30" t="s">
        <v>16</v>
      </c>
      <c r="D89" s="72"/>
      <c r="E89" s="64"/>
      <c r="F89" s="72"/>
      <c r="G89" s="64"/>
      <c r="H89" s="72"/>
      <c r="I89" s="64"/>
      <c r="J89" s="72"/>
      <c r="K89" s="72"/>
      <c r="L89" s="64"/>
      <c r="M89" s="72"/>
      <c r="N89" s="64"/>
      <c r="O89" s="72"/>
      <c r="P89" s="64" t="s">
        <v>480</v>
      </c>
      <c r="Q89" s="72"/>
      <c r="R89" s="64"/>
      <c r="S89" s="72"/>
      <c r="T89" s="64"/>
      <c r="U89" s="72" t="s">
        <v>480</v>
      </c>
      <c r="V89" s="64" t="s">
        <v>480</v>
      </c>
      <c r="W89" s="72"/>
      <c r="X89" s="72"/>
      <c r="Y89" s="72"/>
    </row>
    <row r="90" spans="2:25" x14ac:dyDescent="0.25">
      <c r="B90" s="60" t="s">
        <v>112</v>
      </c>
      <c r="C90" s="30" t="s">
        <v>18</v>
      </c>
      <c r="D90" s="72"/>
      <c r="E90" s="64"/>
      <c r="F90" s="72"/>
      <c r="G90" s="64"/>
      <c r="H90" s="72"/>
      <c r="I90" s="64"/>
      <c r="J90" s="72"/>
      <c r="K90" s="72"/>
      <c r="L90" s="64"/>
      <c r="M90" s="72"/>
      <c r="N90" s="64"/>
      <c r="O90" s="72"/>
      <c r="P90" s="64" t="s">
        <v>480</v>
      </c>
      <c r="Q90" s="72"/>
      <c r="R90" s="64"/>
      <c r="S90" s="72"/>
      <c r="T90" s="64"/>
      <c r="U90" s="72" t="s">
        <v>480</v>
      </c>
      <c r="V90" s="64" t="s">
        <v>480</v>
      </c>
      <c r="W90" s="72"/>
      <c r="X90" s="72"/>
      <c r="Y90" s="72"/>
    </row>
    <row r="91" spans="2:25" x14ac:dyDescent="0.25">
      <c r="B91" s="60" t="s">
        <v>113</v>
      </c>
      <c r="C91" s="30" t="s">
        <v>20</v>
      </c>
      <c r="D91" s="72"/>
      <c r="E91" s="64"/>
      <c r="F91" s="72"/>
      <c r="G91" s="64"/>
      <c r="H91" s="72"/>
      <c r="I91" s="64"/>
      <c r="J91" s="72"/>
      <c r="K91" s="72"/>
      <c r="L91" s="64"/>
      <c r="M91" s="72" t="s">
        <v>480</v>
      </c>
      <c r="N91" s="64"/>
      <c r="O91" s="72"/>
      <c r="P91" s="64"/>
      <c r="Q91" s="72"/>
      <c r="R91" s="64"/>
      <c r="S91" s="72"/>
      <c r="T91" s="64"/>
      <c r="U91" s="72" t="s">
        <v>480</v>
      </c>
      <c r="V91" s="64"/>
      <c r="W91" s="72"/>
      <c r="X91" s="72"/>
      <c r="Y91" s="72"/>
    </row>
    <row r="92" spans="2:25" x14ac:dyDescent="0.25">
      <c r="B92" s="60" t="s">
        <v>114</v>
      </c>
      <c r="C92" s="30" t="s">
        <v>22</v>
      </c>
      <c r="D92" s="72"/>
      <c r="E92" s="64"/>
      <c r="F92" s="72"/>
      <c r="G92" s="64"/>
      <c r="H92" s="72"/>
      <c r="I92" s="64"/>
      <c r="J92" s="72"/>
      <c r="K92" s="72"/>
      <c r="L92" s="64"/>
      <c r="M92" s="72" t="s">
        <v>480</v>
      </c>
      <c r="N92" s="64"/>
      <c r="O92" s="72"/>
      <c r="P92" s="64"/>
      <c r="Q92" s="72"/>
      <c r="R92" s="64"/>
      <c r="S92" s="72"/>
      <c r="T92" s="64"/>
      <c r="U92" s="72" t="s">
        <v>480</v>
      </c>
      <c r="V92" s="64"/>
      <c r="W92" s="72"/>
      <c r="X92" s="72"/>
      <c r="Y92" s="72"/>
    </row>
    <row r="93" spans="2:25" x14ac:dyDescent="0.25">
      <c r="B93" s="60" t="s">
        <v>115</v>
      </c>
      <c r="C93" s="30" t="s">
        <v>24</v>
      </c>
      <c r="D93" s="72"/>
      <c r="E93" s="64"/>
      <c r="F93" s="72"/>
      <c r="G93" s="64"/>
      <c r="H93" s="72"/>
      <c r="I93" s="64"/>
      <c r="J93" s="72"/>
      <c r="K93" s="72"/>
      <c r="L93" s="64"/>
      <c r="M93" s="72"/>
      <c r="N93" s="64"/>
      <c r="O93" s="72"/>
      <c r="P93" s="64"/>
      <c r="Q93" s="72"/>
      <c r="R93" s="64"/>
      <c r="S93" s="72"/>
      <c r="T93" s="64"/>
      <c r="U93" s="72" t="s">
        <v>480</v>
      </c>
      <c r="V93" s="64"/>
      <c r="W93" s="72"/>
      <c r="X93" s="72"/>
      <c r="Y93" s="72"/>
    </row>
    <row r="94" spans="2:25" x14ac:dyDescent="0.25">
      <c r="B94" s="60" t="s">
        <v>116</v>
      </c>
      <c r="C94" s="30" t="s">
        <v>78</v>
      </c>
      <c r="D94" s="72"/>
      <c r="E94" s="64"/>
      <c r="F94" s="72"/>
      <c r="G94" s="64"/>
      <c r="H94" s="72"/>
      <c r="I94" s="64"/>
      <c r="J94" s="72"/>
      <c r="K94" s="72"/>
      <c r="L94" s="64"/>
      <c r="M94" s="72"/>
      <c r="N94" s="64"/>
      <c r="O94" s="72"/>
      <c r="P94" s="64"/>
      <c r="Q94" s="72"/>
      <c r="R94" s="64"/>
      <c r="S94" s="72"/>
      <c r="T94" s="64"/>
      <c r="U94" s="72" t="s">
        <v>480</v>
      </c>
      <c r="V94" s="64"/>
      <c r="W94" s="72"/>
      <c r="X94" s="72"/>
      <c r="Y94" s="72"/>
    </row>
    <row r="95" spans="2:25" x14ac:dyDescent="0.25">
      <c r="B95" s="60" t="s">
        <v>117</v>
      </c>
      <c r="C95" s="30" t="s">
        <v>32</v>
      </c>
      <c r="D95" s="72"/>
      <c r="E95" s="64"/>
      <c r="F95" s="72"/>
      <c r="G95" s="64"/>
      <c r="H95" s="72"/>
      <c r="I95" s="64"/>
      <c r="J95" s="72"/>
      <c r="K95" s="72"/>
      <c r="L95" s="64"/>
      <c r="M95" s="72"/>
      <c r="N95" s="64"/>
      <c r="O95" s="72"/>
      <c r="P95" s="64"/>
      <c r="Q95" s="72"/>
      <c r="R95" s="64"/>
      <c r="S95" s="72"/>
      <c r="T95" s="64"/>
      <c r="U95" s="72" t="s">
        <v>480</v>
      </c>
      <c r="V95" s="64"/>
      <c r="W95" s="72"/>
      <c r="X95" s="72"/>
      <c r="Y95" s="72"/>
    </row>
    <row r="96" spans="2:25" x14ac:dyDescent="0.25">
      <c r="B96" s="60" t="s">
        <v>118</v>
      </c>
      <c r="C96" s="30" t="s">
        <v>34</v>
      </c>
      <c r="D96" s="72"/>
      <c r="E96" s="64"/>
      <c r="F96" s="72"/>
      <c r="G96" s="64"/>
      <c r="H96" s="72"/>
      <c r="I96" s="64"/>
      <c r="J96" s="72"/>
      <c r="K96" s="72"/>
      <c r="L96" s="64"/>
      <c r="M96" s="72"/>
      <c r="N96" s="64"/>
      <c r="O96" s="72"/>
      <c r="P96" s="64"/>
      <c r="Q96" s="72"/>
      <c r="R96" s="64"/>
      <c r="S96" s="72"/>
      <c r="T96" s="64"/>
      <c r="U96" s="72" t="s">
        <v>480</v>
      </c>
      <c r="V96" s="64"/>
      <c r="W96" s="72"/>
      <c r="X96" s="72"/>
      <c r="Y96" s="72"/>
    </row>
    <row r="97" spans="2:25" x14ac:dyDescent="0.25">
      <c r="B97" s="60" t="s">
        <v>119</v>
      </c>
      <c r="C97" s="30" t="s">
        <v>36</v>
      </c>
      <c r="D97" s="72"/>
      <c r="E97" s="64"/>
      <c r="F97" s="72"/>
      <c r="G97" s="64"/>
      <c r="H97" s="72"/>
      <c r="I97" s="64"/>
      <c r="J97" s="72"/>
      <c r="K97" s="72"/>
      <c r="L97" s="64"/>
      <c r="M97" s="72"/>
      <c r="N97" s="64"/>
      <c r="O97" s="72"/>
      <c r="P97" s="64"/>
      <c r="Q97" s="72"/>
      <c r="R97" s="64"/>
      <c r="S97" s="72"/>
      <c r="T97" s="64"/>
      <c r="U97" s="72" t="s">
        <v>480</v>
      </c>
      <c r="V97" s="64"/>
      <c r="W97" s="72"/>
      <c r="X97" s="72"/>
      <c r="Y97" s="72"/>
    </row>
    <row r="98" spans="2:25" x14ac:dyDescent="0.25">
      <c r="B98" s="60" t="s">
        <v>120</v>
      </c>
      <c r="C98" s="30" t="s">
        <v>38</v>
      </c>
      <c r="D98" s="72"/>
      <c r="E98" s="64"/>
      <c r="F98" s="72"/>
      <c r="G98" s="64"/>
      <c r="H98" s="72"/>
      <c r="I98" s="64"/>
      <c r="J98" s="72"/>
      <c r="K98" s="72"/>
      <c r="L98" s="64"/>
      <c r="M98" s="72"/>
      <c r="N98" s="64"/>
      <c r="O98" s="72"/>
      <c r="P98" s="64"/>
      <c r="Q98" s="72"/>
      <c r="R98" s="64"/>
      <c r="S98" s="72"/>
      <c r="T98" s="64"/>
      <c r="U98" s="72" t="s">
        <v>480</v>
      </c>
      <c r="V98" s="64"/>
      <c r="W98" s="72"/>
      <c r="X98" s="72"/>
      <c r="Y98" s="72"/>
    </row>
    <row r="99" spans="2:25" x14ac:dyDescent="0.25">
      <c r="B99" s="60" t="s">
        <v>121</v>
      </c>
      <c r="C99" s="30" t="s">
        <v>40</v>
      </c>
      <c r="D99" s="72"/>
      <c r="E99" s="64"/>
      <c r="F99" s="72"/>
      <c r="G99" s="64"/>
      <c r="H99" s="72"/>
      <c r="I99" s="64"/>
      <c r="J99" s="72"/>
      <c r="K99" s="72"/>
      <c r="L99" s="64"/>
      <c r="M99" s="72"/>
      <c r="N99" s="64"/>
      <c r="O99" s="72"/>
      <c r="P99" s="64"/>
      <c r="Q99" s="72"/>
      <c r="R99" s="64"/>
      <c r="S99" s="72"/>
      <c r="T99" s="64"/>
      <c r="U99" s="72" t="s">
        <v>480</v>
      </c>
      <c r="V99" s="64"/>
      <c r="W99" s="72"/>
      <c r="X99" s="72"/>
      <c r="Y99" s="72"/>
    </row>
    <row r="100" spans="2:25" x14ac:dyDescent="0.25">
      <c r="B100" s="60" t="s">
        <v>122</v>
      </c>
      <c r="C100" s="30" t="s">
        <v>42</v>
      </c>
      <c r="D100" s="72"/>
      <c r="E100" s="64"/>
      <c r="F100" s="72"/>
      <c r="G100" s="64"/>
      <c r="H100" s="72"/>
      <c r="I100" s="64"/>
      <c r="J100" s="72"/>
      <c r="K100" s="72"/>
      <c r="L100" s="64"/>
      <c r="M100" s="72"/>
      <c r="N100" s="64"/>
      <c r="O100" s="72"/>
      <c r="P100" s="64"/>
      <c r="Q100" s="72"/>
      <c r="R100" s="64"/>
      <c r="S100" s="72"/>
      <c r="T100" s="64"/>
      <c r="U100" s="72" t="s">
        <v>480</v>
      </c>
      <c r="V100" s="64"/>
      <c r="W100" s="72"/>
      <c r="X100" s="72"/>
      <c r="Y100" s="72"/>
    </row>
    <row r="101" spans="2:25" x14ac:dyDescent="0.25">
      <c r="B101" s="31" t="s">
        <v>123</v>
      </c>
      <c r="C101" s="59" t="s">
        <v>44</v>
      </c>
      <c r="D101" s="73"/>
      <c r="E101" s="69"/>
      <c r="F101" s="73"/>
      <c r="G101" s="69"/>
      <c r="H101" s="73"/>
      <c r="I101" s="69"/>
      <c r="J101" s="73"/>
      <c r="K101" s="73"/>
      <c r="L101" s="69"/>
      <c r="M101" s="73"/>
      <c r="N101" s="69"/>
      <c r="O101" s="73"/>
      <c r="P101" s="69"/>
      <c r="Q101" s="73"/>
      <c r="R101" s="69"/>
      <c r="S101" s="73"/>
      <c r="T101" s="69"/>
      <c r="U101" s="73" t="s">
        <v>480</v>
      </c>
      <c r="V101" s="69"/>
      <c r="W101" s="73"/>
      <c r="X101" s="73"/>
      <c r="Y101" s="73"/>
    </row>
    <row r="102" spans="2:25" x14ac:dyDescent="0.25">
      <c r="B102" s="42" t="s">
        <v>124</v>
      </c>
      <c r="C102" s="43"/>
      <c r="D102" s="71"/>
      <c r="E102" s="66"/>
      <c r="F102" s="71"/>
      <c r="G102" s="66"/>
      <c r="H102" s="71"/>
      <c r="I102" s="66"/>
      <c r="J102" s="71"/>
      <c r="K102" s="71"/>
      <c r="L102" s="66"/>
      <c r="M102" s="71"/>
      <c r="N102" s="66"/>
      <c r="O102" s="71"/>
      <c r="P102" s="66"/>
      <c r="Q102" s="71"/>
      <c r="R102" s="66"/>
      <c r="S102" s="71"/>
      <c r="T102" s="66"/>
      <c r="U102" s="71"/>
      <c r="V102" s="66"/>
      <c r="W102" s="71"/>
      <c r="X102" s="71"/>
      <c r="Y102" s="71"/>
    </row>
    <row r="103" spans="2:25" x14ac:dyDescent="0.25">
      <c r="B103" s="60" t="s">
        <v>125</v>
      </c>
      <c r="C103" s="30" t="s">
        <v>6</v>
      </c>
      <c r="D103" s="72"/>
      <c r="E103" s="64"/>
      <c r="F103" s="72"/>
      <c r="G103" s="64"/>
      <c r="H103" s="72"/>
      <c r="I103" s="64"/>
      <c r="J103" s="72"/>
      <c r="K103" s="72"/>
      <c r="L103" s="64"/>
      <c r="M103" s="72"/>
      <c r="N103" s="64"/>
      <c r="O103" s="72"/>
      <c r="P103" s="64"/>
      <c r="Q103" s="72"/>
      <c r="R103" s="64"/>
      <c r="S103" s="72"/>
      <c r="T103" s="64"/>
      <c r="U103" s="72" t="s">
        <v>480</v>
      </c>
      <c r="V103" s="64"/>
      <c r="W103" s="72"/>
      <c r="X103" s="72"/>
      <c r="Y103" s="72"/>
    </row>
    <row r="104" spans="2:25" x14ac:dyDescent="0.25">
      <c r="B104" s="60" t="s">
        <v>126</v>
      </c>
      <c r="C104" s="30" t="s">
        <v>8</v>
      </c>
      <c r="D104" s="72"/>
      <c r="E104" s="64"/>
      <c r="F104" s="72"/>
      <c r="G104" s="64"/>
      <c r="H104" s="72"/>
      <c r="I104" s="64"/>
      <c r="J104" s="72"/>
      <c r="K104" s="72"/>
      <c r="L104" s="64"/>
      <c r="M104" s="72"/>
      <c r="N104" s="64"/>
      <c r="O104" s="72"/>
      <c r="P104" s="64"/>
      <c r="Q104" s="72"/>
      <c r="R104" s="64"/>
      <c r="S104" s="72"/>
      <c r="T104" s="64"/>
      <c r="U104" s="72" t="s">
        <v>480</v>
      </c>
      <c r="V104" s="64"/>
      <c r="W104" s="72"/>
      <c r="X104" s="72"/>
      <c r="Y104" s="72"/>
    </row>
    <row r="105" spans="2:25" x14ac:dyDescent="0.25">
      <c r="B105" s="60" t="s">
        <v>127</v>
      </c>
      <c r="C105" s="30" t="s">
        <v>10</v>
      </c>
      <c r="D105" s="72"/>
      <c r="E105" s="64"/>
      <c r="F105" s="72"/>
      <c r="G105" s="64"/>
      <c r="H105" s="72"/>
      <c r="I105" s="64"/>
      <c r="J105" s="72"/>
      <c r="K105" s="72"/>
      <c r="L105" s="64"/>
      <c r="M105" s="72"/>
      <c r="N105" s="64"/>
      <c r="O105" s="72"/>
      <c r="P105" s="64"/>
      <c r="Q105" s="72"/>
      <c r="R105" s="64"/>
      <c r="S105" s="72"/>
      <c r="T105" s="64"/>
      <c r="U105" s="72" t="s">
        <v>480</v>
      </c>
      <c r="V105" s="64"/>
      <c r="W105" s="72"/>
      <c r="X105" s="72"/>
      <c r="Y105" s="72"/>
    </row>
    <row r="106" spans="2:25" x14ac:dyDescent="0.25">
      <c r="B106" s="60" t="s">
        <v>128</v>
      </c>
      <c r="C106" s="30" t="s">
        <v>12</v>
      </c>
      <c r="D106" s="72"/>
      <c r="E106" s="64"/>
      <c r="F106" s="72"/>
      <c r="G106" s="64"/>
      <c r="H106" s="72"/>
      <c r="I106" s="64"/>
      <c r="J106" s="72"/>
      <c r="K106" s="72"/>
      <c r="L106" s="64"/>
      <c r="M106" s="72"/>
      <c r="N106" s="64"/>
      <c r="O106" s="72"/>
      <c r="P106" s="64"/>
      <c r="Q106" s="72"/>
      <c r="R106" s="64"/>
      <c r="S106" s="72"/>
      <c r="T106" s="64"/>
      <c r="U106" s="72" t="s">
        <v>480</v>
      </c>
      <c r="V106" s="64"/>
      <c r="W106" s="72"/>
      <c r="X106" s="72"/>
      <c r="Y106" s="72"/>
    </row>
    <row r="107" spans="2:25" x14ac:dyDescent="0.25">
      <c r="B107" s="60" t="s">
        <v>129</v>
      </c>
      <c r="C107" s="30" t="s">
        <v>14</v>
      </c>
      <c r="D107" s="72"/>
      <c r="E107" s="64"/>
      <c r="F107" s="72"/>
      <c r="G107" s="64"/>
      <c r="H107" s="72"/>
      <c r="I107" s="64"/>
      <c r="J107" s="72"/>
      <c r="K107" s="72"/>
      <c r="L107" s="64"/>
      <c r="M107" s="72"/>
      <c r="N107" s="64"/>
      <c r="O107" s="72"/>
      <c r="P107" s="64"/>
      <c r="Q107" s="72"/>
      <c r="R107" s="64"/>
      <c r="S107" s="72"/>
      <c r="T107" s="64"/>
      <c r="U107" s="72" t="s">
        <v>480</v>
      </c>
      <c r="V107" s="64"/>
      <c r="W107" s="72"/>
      <c r="X107" s="72"/>
      <c r="Y107" s="72"/>
    </row>
    <row r="108" spans="2:25" x14ac:dyDescent="0.25">
      <c r="B108" s="60" t="s">
        <v>130</v>
      </c>
      <c r="C108" s="30" t="s">
        <v>16</v>
      </c>
      <c r="D108" s="72"/>
      <c r="E108" s="64"/>
      <c r="F108" s="72"/>
      <c r="G108" s="64"/>
      <c r="H108" s="72"/>
      <c r="I108" s="64"/>
      <c r="J108" s="72"/>
      <c r="K108" s="72"/>
      <c r="L108" s="64"/>
      <c r="M108" s="72"/>
      <c r="N108" s="64"/>
      <c r="O108" s="72"/>
      <c r="P108" s="64"/>
      <c r="Q108" s="72"/>
      <c r="R108" s="64"/>
      <c r="S108" s="72"/>
      <c r="T108" s="64"/>
      <c r="U108" s="72" t="s">
        <v>480</v>
      </c>
      <c r="V108" s="64"/>
      <c r="W108" s="72"/>
      <c r="X108" s="72"/>
      <c r="Y108" s="72"/>
    </row>
    <row r="109" spans="2:25" x14ac:dyDescent="0.25">
      <c r="B109" s="60" t="s">
        <v>131</v>
      </c>
      <c r="C109" s="30" t="s">
        <v>18</v>
      </c>
      <c r="D109" s="72"/>
      <c r="E109" s="64"/>
      <c r="F109" s="72"/>
      <c r="G109" s="64"/>
      <c r="H109" s="72"/>
      <c r="I109" s="64"/>
      <c r="J109" s="72"/>
      <c r="K109" s="72"/>
      <c r="L109" s="64"/>
      <c r="M109" s="72"/>
      <c r="N109" s="64"/>
      <c r="O109" s="72"/>
      <c r="P109" s="64"/>
      <c r="Q109" s="72"/>
      <c r="R109" s="64"/>
      <c r="S109" s="72"/>
      <c r="T109" s="64"/>
      <c r="U109" s="72" t="s">
        <v>480</v>
      </c>
      <c r="V109" s="64"/>
      <c r="W109" s="72"/>
      <c r="X109" s="72"/>
      <c r="Y109" s="72"/>
    </row>
    <row r="110" spans="2:25" x14ac:dyDescent="0.25">
      <c r="B110" s="60" t="s">
        <v>132</v>
      </c>
      <c r="C110" s="30" t="s">
        <v>20</v>
      </c>
      <c r="D110" s="72"/>
      <c r="E110" s="64"/>
      <c r="F110" s="72"/>
      <c r="G110" s="64"/>
      <c r="H110" s="72"/>
      <c r="I110" s="64"/>
      <c r="J110" s="72"/>
      <c r="K110" s="72"/>
      <c r="L110" s="64"/>
      <c r="M110" s="72"/>
      <c r="N110" s="64"/>
      <c r="O110" s="72"/>
      <c r="P110" s="64"/>
      <c r="Q110" s="72"/>
      <c r="R110" s="64"/>
      <c r="S110" s="72"/>
      <c r="T110" s="64"/>
      <c r="U110" s="72" t="s">
        <v>480</v>
      </c>
      <c r="V110" s="64"/>
      <c r="W110" s="72"/>
      <c r="X110" s="72"/>
      <c r="Y110" s="72"/>
    </row>
    <row r="111" spans="2:25" x14ac:dyDescent="0.25">
      <c r="B111" s="60" t="s">
        <v>133</v>
      </c>
      <c r="C111" s="30" t="s">
        <v>22</v>
      </c>
      <c r="D111" s="72"/>
      <c r="E111" s="64"/>
      <c r="F111" s="72"/>
      <c r="G111" s="64"/>
      <c r="H111" s="72"/>
      <c r="I111" s="64"/>
      <c r="J111" s="72"/>
      <c r="K111" s="72"/>
      <c r="L111" s="64"/>
      <c r="M111" s="72"/>
      <c r="N111" s="64"/>
      <c r="O111" s="72"/>
      <c r="P111" s="64"/>
      <c r="Q111" s="72"/>
      <c r="R111" s="64"/>
      <c r="S111" s="72"/>
      <c r="T111" s="64"/>
      <c r="U111" s="72" t="s">
        <v>480</v>
      </c>
      <c r="V111" s="64"/>
      <c r="W111" s="72"/>
      <c r="X111" s="72"/>
      <c r="Y111" s="72"/>
    </row>
    <row r="112" spans="2:25" x14ac:dyDescent="0.25">
      <c r="B112" s="60" t="s">
        <v>134</v>
      </c>
      <c r="C112" s="30" t="s">
        <v>24</v>
      </c>
      <c r="D112" s="72"/>
      <c r="E112" s="64"/>
      <c r="F112" s="72"/>
      <c r="G112" s="64"/>
      <c r="H112" s="72"/>
      <c r="I112" s="64"/>
      <c r="J112" s="72"/>
      <c r="K112" s="72"/>
      <c r="L112" s="64"/>
      <c r="M112" s="72"/>
      <c r="N112" s="64"/>
      <c r="O112" s="72"/>
      <c r="P112" s="64"/>
      <c r="Q112" s="72"/>
      <c r="R112" s="64"/>
      <c r="S112" s="72"/>
      <c r="T112" s="64"/>
      <c r="U112" s="72" t="s">
        <v>480</v>
      </c>
      <c r="V112" s="64"/>
      <c r="W112" s="72"/>
      <c r="X112" s="72"/>
      <c r="Y112" s="72"/>
    </row>
    <row r="113" spans="2:25" x14ac:dyDescent="0.25">
      <c r="B113" s="60" t="s">
        <v>135</v>
      </c>
      <c r="C113" s="30" t="s">
        <v>78</v>
      </c>
      <c r="D113" s="72"/>
      <c r="E113" s="64"/>
      <c r="F113" s="72"/>
      <c r="G113" s="64"/>
      <c r="H113" s="72"/>
      <c r="I113" s="64"/>
      <c r="J113" s="72"/>
      <c r="K113" s="72"/>
      <c r="L113" s="64"/>
      <c r="M113" s="72"/>
      <c r="N113" s="64"/>
      <c r="O113" s="72"/>
      <c r="P113" s="64"/>
      <c r="Q113" s="72"/>
      <c r="R113" s="64"/>
      <c r="S113" s="72"/>
      <c r="T113" s="64"/>
      <c r="U113" s="72" t="s">
        <v>480</v>
      </c>
      <c r="V113" s="64"/>
      <c r="W113" s="72"/>
      <c r="X113" s="72"/>
      <c r="Y113" s="72"/>
    </row>
    <row r="114" spans="2:25" x14ac:dyDescent="0.25">
      <c r="B114" s="60" t="s">
        <v>136</v>
      </c>
      <c r="C114" s="30" t="s">
        <v>32</v>
      </c>
      <c r="D114" s="72"/>
      <c r="E114" s="64"/>
      <c r="F114" s="72"/>
      <c r="G114" s="64"/>
      <c r="H114" s="72"/>
      <c r="I114" s="64"/>
      <c r="J114" s="72"/>
      <c r="K114" s="72"/>
      <c r="L114" s="64"/>
      <c r="M114" s="72"/>
      <c r="N114" s="64"/>
      <c r="O114" s="72"/>
      <c r="P114" s="64"/>
      <c r="Q114" s="72"/>
      <c r="R114" s="64"/>
      <c r="S114" s="72"/>
      <c r="T114" s="64"/>
      <c r="U114" s="72" t="s">
        <v>480</v>
      </c>
      <c r="V114" s="64"/>
      <c r="W114" s="72"/>
      <c r="X114" s="72"/>
      <c r="Y114" s="72"/>
    </row>
    <row r="115" spans="2:25" x14ac:dyDescent="0.25">
      <c r="B115" s="60" t="s">
        <v>137</v>
      </c>
      <c r="C115" s="30" t="s">
        <v>34</v>
      </c>
      <c r="D115" s="72"/>
      <c r="E115" s="64"/>
      <c r="F115" s="72"/>
      <c r="G115" s="64"/>
      <c r="H115" s="72"/>
      <c r="I115" s="64"/>
      <c r="J115" s="72"/>
      <c r="K115" s="72"/>
      <c r="L115" s="64"/>
      <c r="M115" s="72"/>
      <c r="N115" s="64"/>
      <c r="O115" s="72"/>
      <c r="P115" s="64"/>
      <c r="Q115" s="72"/>
      <c r="R115" s="64"/>
      <c r="S115" s="72"/>
      <c r="T115" s="64"/>
      <c r="U115" s="72" t="s">
        <v>480</v>
      </c>
      <c r="V115" s="64"/>
      <c r="W115" s="72"/>
      <c r="X115" s="72"/>
      <c r="Y115" s="72"/>
    </row>
    <row r="116" spans="2:25" x14ac:dyDescent="0.25">
      <c r="B116" s="60" t="s">
        <v>138</v>
      </c>
      <c r="C116" s="30" t="s">
        <v>36</v>
      </c>
      <c r="D116" s="72"/>
      <c r="E116" s="64"/>
      <c r="F116" s="72"/>
      <c r="G116" s="64"/>
      <c r="H116" s="72"/>
      <c r="I116" s="64"/>
      <c r="J116" s="72"/>
      <c r="K116" s="72"/>
      <c r="L116" s="64"/>
      <c r="M116" s="72"/>
      <c r="N116" s="64"/>
      <c r="O116" s="72"/>
      <c r="P116" s="64"/>
      <c r="Q116" s="72"/>
      <c r="R116" s="64"/>
      <c r="S116" s="72"/>
      <c r="T116" s="64"/>
      <c r="U116" s="72" t="s">
        <v>480</v>
      </c>
      <c r="V116" s="64"/>
      <c r="W116" s="72"/>
      <c r="X116" s="72"/>
      <c r="Y116" s="72"/>
    </row>
    <row r="117" spans="2:25" x14ac:dyDescent="0.25">
      <c r="B117" s="60" t="s">
        <v>139</v>
      </c>
      <c r="C117" s="30" t="s">
        <v>38</v>
      </c>
      <c r="D117" s="72"/>
      <c r="E117" s="64"/>
      <c r="F117" s="72"/>
      <c r="G117" s="64"/>
      <c r="H117" s="72"/>
      <c r="I117" s="64"/>
      <c r="J117" s="72"/>
      <c r="K117" s="72"/>
      <c r="L117" s="64"/>
      <c r="M117" s="72"/>
      <c r="N117" s="64"/>
      <c r="O117" s="72"/>
      <c r="P117" s="64"/>
      <c r="Q117" s="72"/>
      <c r="R117" s="64"/>
      <c r="S117" s="72"/>
      <c r="T117" s="64"/>
      <c r="U117" s="72" t="s">
        <v>480</v>
      </c>
      <c r="V117" s="64"/>
      <c r="W117" s="72"/>
      <c r="X117" s="72"/>
      <c r="Y117" s="72"/>
    </row>
    <row r="118" spans="2:25" x14ac:dyDescent="0.25">
      <c r="B118" s="60" t="s">
        <v>140</v>
      </c>
      <c r="C118" s="30" t="s">
        <v>40</v>
      </c>
      <c r="D118" s="72"/>
      <c r="E118" s="64"/>
      <c r="F118" s="72"/>
      <c r="G118" s="64"/>
      <c r="H118" s="72"/>
      <c r="I118" s="64"/>
      <c r="J118" s="72"/>
      <c r="K118" s="72"/>
      <c r="L118" s="64"/>
      <c r="M118" s="72"/>
      <c r="N118" s="64"/>
      <c r="O118" s="72"/>
      <c r="P118" s="64"/>
      <c r="Q118" s="72"/>
      <c r="R118" s="64"/>
      <c r="S118" s="72"/>
      <c r="T118" s="64"/>
      <c r="U118" s="72" t="s">
        <v>480</v>
      </c>
      <c r="V118" s="64"/>
      <c r="W118" s="72"/>
      <c r="X118" s="72"/>
      <c r="Y118" s="72"/>
    </row>
    <row r="119" spans="2:25" x14ac:dyDescent="0.25">
      <c r="B119" s="60" t="s">
        <v>141</v>
      </c>
      <c r="C119" s="30" t="s">
        <v>42</v>
      </c>
      <c r="D119" s="72"/>
      <c r="E119" s="64"/>
      <c r="F119" s="72"/>
      <c r="G119" s="64"/>
      <c r="H119" s="72"/>
      <c r="I119" s="64"/>
      <c r="J119" s="72"/>
      <c r="K119" s="72"/>
      <c r="L119" s="64"/>
      <c r="M119" s="72"/>
      <c r="N119" s="64"/>
      <c r="O119" s="72"/>
      <c r="P119" s="64"/>
      <c r="Q119" s="72"/>
      <c r="R119" s="64"/>
      <c r="S119" s="72"/>
      <c r="T119" s="64"/>
      <c r="U119" s="72" t="s">
        <v>480</v>
      </c>
      <c r="V119" s="64"/>
      <c r="W119" s="72"/>
      <c r="X119" s="72"/>
      <c r="Y119" s="72"/>
    </row>
    <row r="120" spans="2:25" x14ac:dyDescent="0.25">
      <c r="B120" s="31" t="s">
        <v>142</v>
      </c>
      <c r="C120" s="59" t="s">
        <v>44</v>
      </c>
      <c r="D120" s="73"/>
      <c r="E120" s="69"/>
      <c r="F120" s="73"/>
      <c r="G120" s="69"/>
      <c r="H120" s="73"/>
      <c r="I120" s="69"/>
      <c r="J120" s="73"/>
      <c r="K120" s="73"/>
      <c r="L120" s="69"/>
      <c r="M120" s="73"/>
      <c r="N120" s="69"/>
      <c r="O120" s="73"/>
      <c r="P120" s="69"/>
      <c r="Q120" s="73"/>
      <c r="R120" s="69"/>
      <c r="S120" s="73"/>
      <c r="T120" s="69"/>
      <c r="U120" s="73" t="s">
        <v>480</v>
      </c>
      <c r="V120" s="69"/>
      <c r="W120" s="73"/>
      <c r="X120" s="73"/>
      <c r="Y120" s="73"/>
    </row>
    <row r="121" spans="2:25" x14ac:dyDescent="0.25">
      <c r="B121" s="42" t="s">
        <v>143</v>
      </c>
      <c r="C121" s="43"/>
      <c r="D121" s="71"/>
      <c r="E121" s="66"/>
      <c r="F121" s="71"/>
      <c r="G121" s="66"/>
      <c r="H121" s="71"/>
      <c r="I121" s="66"/>
      <c r="J121" s="71"/>
      <c r="K121" s="71"/>
      <c r="L121" s="66"/>
      <c r="M121" s="71"/>
      <c r="N121" s="66"/>
      <c r="O121" s="71"/>
      <c r="P121" s="66"/>
      <c r="Q121" s="71"/>
      <c r="R121" s="66"/>
      <c r="S121" s="71"/>
      <c r="T121" s="66"/>
      <c r="U121" s="71"/>
      <c r="V121" s="66"/>
      <c r="W121" s="71"/>
      <c r="X121" s="71"/>
      <c r="Y121" s="71"/>
    </row>
    <row r="122" spans="2:25" x14ac:dyDescent="0.25">
      <c r="B122" s="60" t="s">
        <v>144</v>
      </c>
      <c r="C122" s="30" t="s">
        <v>145</v>
      </c>
      <c r="D122" s="72"/>
      <c r="E122" s="64"/>
      <c r="F122" s="72"/>
      <c r="G122" s="64"/>
      <c r="H122" s="72"/>
      <c r="I122" s="64"/>
      <c r="J122" s="72"/>
      <c r="K122" s="72" t="s">
        <v>480</v>
      </c>
      <c r="L122" s="64"/>
      <c r="M122" s="72"/>
      <c r="N122" s="64"/>
      <c r="O122" s="72"/>
      <c r="P122" s="64"/>
      <c r="Q122" s="72"/>
      <c r="R122" s="64"/>
      <c r="S122" s="72"/>
      <c r="T122" s="64"/>
      <c r="U122" s="72" t="s">
        <v>480</v>
      </c>
      <c r="V122" s="64" t="s">
        <v>480</v>
      </c>
      <c r="W122" s="72"/>
      <c r="X122" s="72"/>
      <c r="Y122" s="72"/>
    </row>
    <row r="123" spans="2:25" x14ac:dyDescent="0.25">
      <c r="B123" s="60" t="s">
        <v>146</v>
      </c>
      <c r="C123" s="30" t="s">
        <v>147</v>
      </c>
      <c r="D123" s="72"/>
      <c r="E123" s="64"/>
      <c r="F123" s="72"/>
      <c r="G123" s="64"/>
      <c r="H123" s="72"/>
      <c r="I123" s="64"/>
      <c r="J123" s="72"/>
      <c r="K123" s="72"/>
      <c r="L123" s="64"/>
      <c r="M123" s="72"/>
      <c r="N123" s="64"/>
      <c r="O123" s="72"/>
      <c r="P123" s="64"/>
      <c r="Q123" s="72"/>
      <c r="R123" s="64"/>
      <c r="S123" s="72"/>
      <c r="T123" s="64"/>
      <c r="U123" s="72" t="s">
        <v>480</v>
      </c>
      <c r="V123" s="64"/>
      <c r="W123" s="72"/>
      <c r="X123" s="72"/>
      <c r="Y123" s="72"/>
    </row>
    <row r="124" spans="2:25" x14ac:dyDescent="0.25">
      <c r="B124" s="60" t="s">
        <v>148</v>
      </c>
      <c r="C124" s="30" t="s">
        <v>149</v>
      </c>
      <c r="D124" s="72"/>
      <c r="E124" s="64"/>
      <c r="F124" s="72"/>
      <c r="G124" s="64"/>
      <c r="H124" s="72"/>
      <c r="I124" s="64"/>
      <c r="J124" s="72"/>
      <c r="K124" s="72"/>
      <c r="L124" s="64"/>
      <c r="M124" s="72"/>
      <c r="N124" s="64"/>
      <c r="O124" s="72"/>
      <c r="P124" s="64"/>
      <c r="Q124" s="72"/>
      <c r="R124" s="64"/>
      <c r="S124" s="72"/>
      <c r="T124" s="64"/>
      <c r="U124" s="72" t="s">
        <v>480</v>
      </c>
      <c r="V124" s="64"/>
      <c r="W124" s="72"/>
      <c r="X124" s="72"/>
      <c r="Y124" s="72"/>
    </row>
    <row r="125" spans="2:25" x14ac:dyDescent="0.25">
      <c r="B125" s="60" t="s">
        <v>150</v>
      </c>
      <c r="C125" s="30" t="s">
        <v>151</v>
      </c>
      <c r="D125" s="72"/>
      <c r="E125" s="64"/>
      <c r="F125" s="72"/>
      <c r="G125" s="64"/>
      <c r="H125" s="72"/>
      <c r="I125" s="64"/>
      <c r="J125" s="72"/>
      <c r="K125" s="72" t="s">
        <v>480</v>
      </c>
      <c r="L125" s="64"/>
      <c r="M125" s="72"/>
      <c r="N125" s="64"/>
      <c r="O125" s="72"/>
      <c r="P125" s="64"/>
      <c r="Q125" s="72"/>
      <c r="R125" s="64"/>
      <c r="S125" s="72"/>
      <c r="T125" s="64"/>
      <c r="U125" s="72" t="s">
        <v>480</v>
      </c>
      <c r="V125" s="64" t="s">
        <v>480</v>
      </c>
      <c r="W125" s="72"/>
      <c r="X125" s="72"/>
      <c r="Y125" s="72"/>
    </row>
    <row r="126" spans="2:25" x14ac:dyDescent="0.25">
      <c r="B126" s="60" t="s">
        <v>152</v>
      </c>
      <c r="C126" s="30" t="s">
        <v>36</v>
      </c>
      <c r="D126" s="72"/>
      <c r="E126" s="64"/>
      <c r="F126" s="72"/>
      <c r="G126" s="64"/>
      <c r="H126" s="72"/>
      <c r="I126" s="64"/>
      <c r="J126" s="72"/>
      <c r="K126" s="72"/>
      <c r="L126" s="64"/>
      <c r="M126" s="72"/>
      <c r="N126" s="64"/>
      <c r="O126" s="72"/>
      <c r="P126" s="64"/>
      <c r="Q126" s="72"/>
      <c r="R126" s="64"/>
      <c r="S126" s="72"/>
      <c r="T126" s="64"/>
      <c r="U126" s="72" t="s">
        <v>480</v>
      </c>
      <c r="V126" s="64"/>
      <c r="W126" s="72"/>
      <c r="X126" s="72"/>
      <c r="Y126" s="72"/>
    </row>
    <row r="127" spans="2:25" x14ac:dyDescent="0.25">
      <c r="B127" s="60" t="s">
        <v>153</v>
      </c>
      <c r="C127" s="30" t="s">
        <v>38</v>
      </c>
      <c r="D127" s="72"/>
      <c r="E127" s="64"/>
      <c r="F127" s="72"/>
      <c r="G127" s="64"/>
      <c r="H127" s="72"/>
      <c r="I127" s="64"/>
      <c r="J127" s="72"/>
      <c r="K127" s="72"/>
      <c r="L127" s="64"/>
      <c r="M127" s="72"/>
      <c r="N127" s="64"/>
      <c r="O127" s="72"/>
      <c r="P127" s="64"/>
      <c r="Q127" s="72"/>
      <c r="R127" s="64"/>
      <c r="S127" s="72"/>
      <c r="T127" s="64"/>
      <c r="U127" s="72" t="s">
        <v>480</v>
      </c>
      <c r="V127" s="64"/>
      <c r="W127" s="72"/>
      <c r="X127" s="72"/>
      <c r="Y127" s="72"/>
    </row>
    <row r="128" spans="2:25" x14ac:dyDescent="0.25">
      <c r="B128" s="60" t="s">
        <v>154</v>
      </c>
      <c r="C128" s="30" t="s">
        <v>40</v>
      </c>
      <c r="D128" s="72"/>
      <c r="E128" s="64"/>
      <c r="F128" s="72"/>
      <c r="G128" s="64"/>
      <c r="H128" s="72"/>
      <c r="I128" s="64"/>
      <c r="J128" s="72"/>
      <c r="K128" s="72"/>
      <c r="L128" s="64"/>
      <c r="M128" s="72"/>
      <c r="N128" s="64"/>
      <c r="O128" s="72"/>
      <c r="P128" s="64"/>
      <c r="Q128" s="72"/>
      <c r="R128" s="64"/>
      <c r="S128" s="72"/>
      <c r="T128" s="64"/>
      <c r="U128" s="72" t="s">
        <v>480</v>
      </c>
      <c r="V128" s="64"/>
      <c r="W128" s="72"/>
      <c r="X128" s="72"/>
      <c r="Y128" s="72"/>
    </row>
    <row r="129" spans="2:25" x14ac:dyDescent="0.25">
      <c r="B129" s="60" t="s">
        <v>155</v>
      </c>
      <c r="C129" s="30" t="s">
        <v>42</v>
      </c>
      <c r="D129" s="72"/>
      <c r="E129" s="64"/>
      <c r="F129" s="72"/>
      <c r="G129" s="64"/>
      <c r="H129" s="72"/>
      <c r="I129" s="64"/>
      <c r="J129" s="72"/>
      <c r="K129" s="72"/>
      <c r="L129" s="64"/>
      <c r="M129" s="72"/>
      <c r="N129" s="64"/>
      <c r="O129" s="72"/>
      <c r="P129" s="64"/>
      <c r="Q129" s="72"/>
      <c r="R129" s="64"/>
      <c r="S129" s="72"/>
      <c r="T129" s="64"/>
      <c r="U129" s="72" t="s">
        <v>480</v>
      </c>
      <c r="V129" s="64"/>
      <c r="W129" s="72"/>
      <c r="X129" s="72"/>
      <c r="Y129" s="72"/>
    </row>
    <row r="130" spans="2:25" x14ac:dyDescent="0.25">
      <c r="B130" s="31" t="s">
        <v>156</v>
      </c>
      <c r="C130" s="59" t="s">
        <v>44</v>
      </c>
      <c r="D130" s="73"/>
      <c r="E130" s="69"/>
      <c r="F130" s="73"/>
      <c r="G130" s="69"/>
      <c r="H130" s="73"/>
      <c r="I130" s="69"/>
      <c r="J130" s="73"/>
      <c r="K130" s="73"/>
      <c r="L130" s="69"/>
      <c r="M130" s="73"/>
      <c r="N130" s="69"/>
      <c r="O130" s="73"/>
      <c r="P130" s="69"/>
      <c r="Q130" s="73"/>
      <c r="R130" s="69"/>
      <c r="S130" s="73"/>
      <c r="T130" s="69"/>
      <c r="U130" s="73" t="s">
        <v>480</v>
      </c>
      <c r="V130" s="69"/>
      <c r="W130" s="73"/>
      <c r="X130" s="73"/>
      <c r="Y130" s="73"/>
    </row>
    <row r="131" spans="2:25" x14ac:dyDescent="0.25">
      <c r="B131" s="42" t="s">
        <v>157</v>
      </c>
      <c r="C131" s="43"/>
      <c r="D131" s="71"/>
      <c r="E131" s="66"/>
      <c r="F131" s="71"/>
      <c r="G131" s="66"/>
      <c r="H131" s="71"/>
      <c r="I131" s="66"/>
      <c r="J131" s="71"/>
      <c r="K131" s="71"/>
      <c r="L131" s="66"/>
      <c r="M131" s="71"/>
      <c r="N131" s="66"/>
      <c r="O131" s="71"/>
      <c r="P131" s="66"/>
      <c r="Q131" s="71"/>
      <c r="R131" s="66"/>
      <c r="S131" s="71"/>
      <c r="T131" s="66"/>
      <c r="U131" s="71"/>
      <c r="V131" s="66"/>
      <c r="W131" s="71"/>
      <c r="X131" s="71"/>
      <c r="Y131" s="71"/>
    </row>
    <row r="132" spans="2:25" x14ac:dyDescent="0.25">
      <c r="B132" s="60" t="s">
        <v>158</v>
      </c>
      <c r="C132" s="30" t="s">
        <v>145</v>
      </c>
      <c r="D132" s="72"/>
      <c r="E132" s="64"/>
      <c r="F132" s="72"/>
      <c r="G132" s="64"/>
      <c r="H132" s="72"/>
      <c r="I132" s="64"/>
      <c r="J132" s="72"/>
      <c r="K132" s="72"/>
      <c r="L132" s="64"/>
      <c r="M132" s="72"/>
      <c r="N132" s="64"/>
      <c r="O132" s="72"/>
      <c r="P132" s="64"/>
      <c r="Q132" s="72"/>
      <c r="R132" s="64"/>
      <c r="S132" s="72"/>
      <c r="T132" s="64"/>
      <c r="U132" s="72" t="s">
        <v>480</v>
      </c>
      <c r="V132" s="64"/>
      <c r="W132" s="72"/>
      <c r="X132" s="72"/>
      <c r="Y132" s="72"/>
    </row>
    <row r="133" spans="2:25" x14ac:dyDescent="0.25">
      <c r="B133" s="60" t="s">
        <v>159</v>
      </c>
      <c r="C133" s="30" t="s">
        <v>147</v>
      </c>
      <c r="D133" s="72"/>
      <c r="E133" s="64"/>
      <c r="F133" s="72"/>
      <c r="G133" s="64"/>
      <c r="H133" s="72"/>
      <c r="I133" s="64"/>
      <c r="J133" s="72"/>
      <c r="K133" s="72"/>
      <c r="L133" s="64"/>
      <c r="M133" s="72"/>
      <c r="N133" s="64"/>
      <c r="O133" s="72"/>
      <c r="P133" s="64"/>
      <c r="Q133" s="72"/>
      <c r="R133" s="64"/>
      <c r="S133" s="72"/>
      <c r="T133" s="64"/>
      <c r="U133" s="72" t="s">
        <v>480</v>
      </c>
      <c r="V133" s="64"/>
      <c r="W133" s="72"/>
      <c r="X133" s="72"/>
      <c r="Y133" s="72"/>
    </row>
    <row r="134" spans="2:25" x14ac:dyDescent="0.25">
      <c r="B134" s="60" t="s">
        <v>160</v>
      </c>
      <c r="C134" s="30" t="s">
        <v>149</v>
      </c>
      <c r="D134" s="72"/>
      <c r="E134" s="64"/>
      <c r="F134" s="72"/>
      <c r="G134" s="64"/>
      <c r="H134" s="72"/>
      <c r="I134" s="64"/>
      <c r="J134" s="72"/>
      <c r="K134" s="72"/>
      <c r="L134" s="64"/>
      <c r="M134" s="72"/>
      <c r="N134" s="64"/>
      <c r="O134" s="72"/>
      <c r="P134" s="64"/>
      <c r="Q134" s="72"/>
      <c r="R134" s="64"/>
      <c r="S134" s="72"/>
      <c r="T134" s="64"/>
      <c r="U134" s="72" t="s">
        <v>480</v>
      </c>
      <c r="V134" s="64"/>
      <c r="W134" s="72"/>
      <c r="X134" s="72"/>
      <c r="Y134" s="72"/>
    </row>
    <row r="135" spans="2:25" x14ac:dyDescent="0.25">
      <c r="B135" s="60" t="s">
        <v>161</v>
      </c>
      <c r="C135" s="30" t="s">
        <v>151</v>
      </c>
      <c r="D135" s="72"/>
      <c r="E135" s="64"/>
      <c r="F135" s="72"/>
      <c r="G135" s="64"/>
      <c r="H135" s="72"/>
      <c r="I135" s="64"/>
      <c r="J135" s="72"/>
      <c r="K135" s="72"/>
      <c r="L135" s="64"/>
      <c r="M135" s="72"/>
      <c r="N135" s="64"/>
      <c r="O135" s="72"/>
      <c r="P135" s="64"/>
      <c r="Q135" s="72"/>
      <c r="R135" s="64"/>
      <c r="S135" s="72"/>
      <c r="T135" s="64"/>
      <c r="U135" s="72" t="s">
        <v>480</v>
      </c>
      <c r="V135" s="64"/>
      <c r="W135" s="72"/>
      <c r="X135" s="72"/>
      <c r="Y135" s="72"/>
    </row>
    <row r="136" spans="2:25" x14ac:dyDescent="0.25">
      <c r="B136" s="60" t="s">
        <v>162</v>
      </c>
      <c r="C136" s="30" t="s">
        <v>36</v>
      </c>
      <c r="D136" s="72"/>
      <c r="E136" s="64"/>
      <c r="F136" s="72"/>
      <c r="G136" s="64"/>
      <c r="H136" s="72"/>
      <c r="I136" s="64"/>
      <c r="J136" s="72"/>
      <c r="K136" s="72"/>
      <c r="L136" s="64"/>
      <c r="M136" s="72"/>
      <c r="N136" s="64"/>
      <c r="O136" s="72"/>
      <c r="P136" s="64"/>
      <c r="Q136" s="72"/>
      <c r="R136" s="64"/>
      <c r="S136" s="72"/>
      <c r="T136" s="64"/>
      <c r="U136" s="72" t="s">
        <v>480</v>
      </c>
      <c r="V136" s="64"/>
      <c r="W136" s="72"/>
      <c r="X136" s="72"/>
      <c r="Y136" s="72"/>
    </row>
    <row r="137" spans="2:25" x14ac:dyDescent="0.25">
      <c r="B137" s="60" t="s">
        <v>163</v>
      </c>
      <c r="C137" s="30" t="s">
        <v>38</v>
      </c>
      <c r="D137" s="72"/>
      <c r="E137" s="64"/>
      <c r="F137" s="72"/>
      <c r="G137" s="64"/>
      <c r="H137" s="72"/>
      <c r="I137" s="64"/>
      <c r="J137" s="72"/>
      <c r="K137" s="72"/>
      <c r="L137" s="64"/>
      <c r="M137" s="72"/>
      <c r="N137" s="64"/>
      <c r="O137" s="72"/>
      <c r="P137" s="64"/>
      <c r="Q137" s="72"/>
      <c r="R137" s="64"/>
      <c r="S137" s="72"/>
      <c r="T137" s="64"/>
      <c r="U137" s="72" t="s">
        <v>480</v>
      </c>
      <c r="V137" s="64"/>
      <c r="W137" s="72"/>
      <c r="X137" s="72"/>
      <c r="Y137" s="72"/>
    </row>
    <row r="138" spans="2:25" x14ac:dyDescent="0.25">
      <c r="B138" s="60" t="s">
        <v>164</v>
      </c>
      <c r="C138" s="30" t="s">
        <v>40</v>
      </c>
      <c r="D138" s="72"/>
      <c r="E138" s="64"/>
      <c r="F138" s="72"/>
      <c r="G138" s="64"/>
      <c r="H138" s="72"/>
      <c r="I138" s="64"/>
      <c r="J138" s="72"/>
      <c r="K138" s="72"/>
      <c r="L138" s="64"/>
      <c r="M138" s="72"/>
      <c r="N138" s="64"/>
      <c r="O138" s="72"/>
      <c r="P138" s="64"/>
      <c r="Q138" s="72"/>
      <c r="R138" s="64"/>
      <c r="S138" s="72"/>
      <c r="T138" s="64"/>
      <c r="U138" s="72" t="s">
        <v>480</v>
      </c>
      <c r="V138" s="64"/>
      <c r="W138" s="72"/>
      <c r="X138" s="72"/>
      <c r="Y138" s="72"/>
    </row>
    <row r="139" spans="2:25" x14ac:dyDescent="0.25">
      <c r="B139" s="60" t="s">
        <v>165</v>
      </c>
      <c r="C139" s="30" t="s">
        <v>42</v>
      </c>
      <c r="D139" s="72"/>
      <c r="E139" s="64"/>
      <c r="F139" s="72"/>
      <c r="G139" s="64"/>
      <c r="H139" s="72"/>
      <c r="I139" s="64"/>
      <c r="J139" s="72"/>
      <c r="K139" s="72"/>
      <c r="L139" s="64"/>
      <c r="M139" s="72"/>
      <c r="N139" s="64"/>
      <c r="O139" s="72"/>
      <c r="P139" s="64"/>
      <c r="Q139" s="72"/>
      <c r="R139" s="64"/>
      <c r="S139" s="72"/>
      <c r="T139" s="64"/>
      <c r="U139" s="72" t="s">
        <v>480</v>
      </c>
      <c r="V139" s="64"/>
      <c r="W139" s="72"/>
      <c r="X139" s="72"/>
      <c r="Y139" s="72"/>
    </row>
    <row r="140" spans="2:25" x14ac:dyDescent="0.25">
      <c r="B140" s="31" t="s">
        <v>166</v>
      </c>
      <c r="C140" s="59" t="s">
        <v>44</v>
      </c>
      <c r="D140" s="73"/>
      <c r="E140" s="69"/>
      <c r="F140" s="73"/>
      <c r="G140" s="69"/>
      <c r="H140" s="73"/>
      <c r="I140" s="69"/>
      <c r="J140" s="73"/>
      <c r="K140" s="73"/>
      <c r="L140" s="69"/>
      <c r="M140" s="73"/>
      <c r="N140" s="69"/>
      <c r="O140" s="73"/>
      <c r="P140" s="69"/>
      <c r="Q140" s="73"/>
      <c r="R140" s="69"/>
      <c r="S140" s="73"/>
      <c r="T140" s="69"/>
      <c r="U140" s="73" t="s">
        <v>480</v>
      </c>
      <c r="V140" s="69"/>
      <c r="W140" s="73"/>
      <c r="X140" s="73"/>
      <c r="Y140" s="73"/>
    </row>
    <row r="141" spans="2:25" x14ac:dyDescent="0.25">
      <c r="B141" s="42" t="s">
        <v>167</v>
      </c>
      <c r="C141" s="43"/>
      <c r="D141" s="71"/>
      <c r="E141" s="66"/>
      <c r="F141" s="71"/>
      <c r="G141" s="66"/>
      <c r="H141" s="71"/>
      <c r="I141" s="66"/>
      <c r="J141" s="71"/>
      <c r="K141" s="71"/>
      <c r="L141" s="66"/>
      <c r="M141" s="71"/>
      <c r="N141" s="66"/>
      <c r="O141" s="71"/>
      <c r="P141" s="66"/>
      <c r="Q141" s="71"/>
      <c r="R141" s="66"/>
      <c r="S141" s="71"/>
      <c r="T141" s="66"/>
      <c r="U141" s="71"/>
      <c r="V141" s="66"/>
      <c r="W141" s="71"/>
      <c r="X141" s="71"/>
      <c r="Y141" s="71"/>
    </row>
    <row r="142" spans="2:25" x14ac:dyDescent="0.25">
      <c r="B142" s="60" t="s">
        <v>168</v>
      </c>
      <c r="C142" s="30" t="s">
        <v>6</v>
      </c>
      <c r="D142" s="72"/>
      <c r="E142" s="64"/>
      <c r="F142" s="72"/>
      <c r="G142" s="64"/>
      <c r="H142" s="72"/>
      <c r="I142" s="64"/>
      <c r="J142" s="72"/>
      <c r="K142" s="72"/>
      <c r="L142" s="64"/>
      <c r="M142" s="72"/>
      <c r="N142" s="64"/>
      <c r="O142" s="72"/>
      <c r="P142" s="64"/>
      <c r="Q142" s="72" t="s">
        <v>480</v>
      </c>
      <c r="R142" s="64"/>
      <c r="S142" s="72"/>
      <c r="T142" s="64"/>
      <c r="U142" s="72" t="s">
        <v>480</v>
      </c>
      <c r="V142" s="64" t="s">
        <v>480</v>
      </c>
      <c r="W142" s="72"/>
      <c r="X142" s="72"/>
      <c r="Y142" s="72"/>
    </row>
    <row r="143" spans="2:25" x14ac:dyDescent="0.25">
      <c r="B143" s="60" t="s">
        <v>169</v>
      </c>
      <c r="C143" s="30" t="s">
        <v>8</v>
      </c>
      <c r="D143" s="72"/>
      <c r="E143" s="64"/>
      <c r="F143" s="72"/>
      <c r="G143" s="64"/>
      <c r="H143" s="72"/>
      <c r="I143" s="64"/>
      <c r="J143" s="72"/>
      <c r="K143" s="72"/>
      <c r="L143" s="64"/>
      <c r="M143" s="72"/>
      <c r="N143" s="64"/>
      <c r="O143" s="72"/>
      <c r="P143" s="64"/>
      <c r="Q143" s="72" t="s">
        <v>480</v>
      </c>
      <c r="R143" s="64"/>
      <c r="S143" s="72"/>
      <c r="T143" s="64"/>
      <c r="U143" s="72" t="s">
        <v>480</v>
      </c>
      <c r="V143" s="64" t="s">
        <v>480</v>
      </c>
      <c r="W143" s="72"/>
      <c r="X143" s="72"/>
      <c r="Y143" s="72"/>
    </row>
    <row r="144" spans="2:25" x14ac:dyDescent="0.25">
      <c r="B144" s="60" t="s">
        <v>170</v>
      </c>
      <c r="C144" s="30" t="s">
        <v>10</v>
      </c>
      <c r="D144" s="72"/>
      <c r="E144" s="64"/>
      <c r="F144" s="72"/>
      <c r="G144" s="64"/>
      <c r="H144" s="72"/>
      <c r="I144" s="64"/>
      <c r="J144" s="72"/>
      <c r="K144" s="72"/>
      <c r="L144" s="64"/>
      <c r="M144" s="72"/>
      <c r="N144" s="64"/>
      <c r="O144" s="72"/>
      <c r="P144" s="64"/>
      <c r="Q144" s="72" t="s">
        <v>480</v>
      </c>
      <c r="R144" s="64"/>
      <c r="S144" s="72"/>
      <c r="T144" s="64"/>
      <c r="U144" s="72" t="s">
        <v>480</v>
      </c>
      <c r="V144" s="64" t="s">
        <v>480</v>
      </c>
      <c r="W144" s="72"/>
      <c r="X144" s="72"/>
      <c r="Y144" s="72"/>
    </row>
    <row r="145" spans="2:25" x14ac:dyDescent="0.25">
      <c r="B145" s="60" t="s">
        <v>171</v>
      </c>
      <c r="C145" s="30" t="s">
        <v>12</v>
      </c>
      <c r="D145" s="72"/>
      <c r="E145" s="64"/>
      <c r="F145" s="72"/>
      <c r="G145" s="64"/>
      <c r="H145" s="72"/>
      <c r="I145" s="64"/>
      <c r="J145" s="72"/>
      <c r="K145" s="72"/>
      <c r="L145" s="64"/>
      <c r="M145" s="72"/>
      <c r="N145" s="64"/>
      <c r="O145" s="72"/>
      <c r="P145" s="64"/>
      <c r="Q145" s="72"/>
      <c r="R145" s="64"/>
      <c r="S145" s="72"/>
      <c r="T145" s="64" t="s">
        <v>480</v>
      </c>
      <c r="U145" s="72" t="s">
        <v>480</v>
      </c>
      <c r="V145" s="64"/>
      <c r="W145" s="72"/>
      <c r="X145" s="72"/>
      <c r="Y145" s="72"/>
    </row>
    <row r="146" spans="2:25" x14ac:dyDescent="0.25">
      <c r="B146" s="60" t="s">
        <v>172</v>
      </c>
      <c r="C146" s="30" t="s">
        <v>14</v>
      </c>
      <c r="D146" s="72"/>
      <c r="E146" s="64" t="s">
        <v>480</v>
      </c>
      <c r="F146" s="72"/>
      <c r="G146" s="64"/>
      <c r="H146" s="72"/>
      <c r="I146" s="64"/>
      <c r="J146" s="72"/>
      <c r="K146" s="72"/>
      <c r="L146" s="64"/>
      <c r="M146" s="72"/>
      <c r="N146" s="64"/>
      <c r="O146" s="72"/>
      <c r="P146" s="64"/>
      <c r="Q146" s="72" t="s">
        <v>480</v>
      </c>
      <c r="R146" s="64"/>
      <c r="S146" s="72"/>
      <c r="T146" s="64"/>
      <c r="U146" s="72" t="s">
        <v>480</v>
      </c>
      <c r="V146" s="64" t="s">
        <v>480</v>
      </c>
      <c r="W146" s="72"/>
      <c r="X146" s="72"/>
      <c r="Y146" s="72" t="s">
        <v>480</v>
      </c>
    </row>
    <row r="147" spans="2:25" x14ac:dyDescent="0.25">
      <c r="B147" s="60" t="s">
        <v>173</v>
      </c>
      <c r="C147" s="30" t="s">
        <v>16</v>
      </c>
      <c r="D147" s="72"/>
      <c r="E147" s="64" t="s">
        <v>480</v>
      </c>
      <c r="F147" s="72"/>
      <c r="G147" s="64"/>
      <c r="H147" s="72"/>
      <c r="I147" s="64"/>
      <c r="J147" s="72"/>
      <c r="K147" s="72"/>
      <c r="L147" s="64"/>
      <c r="M147" s="72"/>
      <c r="N147" s="64"/>
      <c r="O147" s="72"/>
      <c r="P147" s="64"/>
      <c r="Q147" s="72" t="s">
        <v>480</v>
      </c>
      <c r="R147" s="64"/>
      <c r="S147" s="72"/>
      <c r="T147" s="64"/>
      <c r="U147" s="72" t="s">
        <v>480</v>
      </c>
      <c r="V147" s="64" t="s">
        <v>480</v>
      </c>
      <c r="W147" s="72"/>
      <c r="X147" s="72"/>
      <c r="Y147" s="72" t="s">
        <v>480</v>
      </c>
    </row>
    <row r="148" spans="2:25" x14ac:dyDescent="0.25">
      <c r="B148" s="60" t="s">
        <v>174</v>
      </c>
      <c r="C148" s="30" t="s">
        <v>18</v>
      </c>
      <c r="D148" s="72"/>
      <c r="E148" s="64"/>
      <c r="F148" s="72"/>
      <c r="G148" s="64"/>
      <c r="H148" s="72"/>
      <c r="I148" s="64"/>
      <c r="J148" s="72"/>
      <c r="K148" s="72"/>
      <c r="L148" s="64"/>
      <c r="M148" s="72"/>
      <c r="N148" s="64"/>
      <c r="O148" s="72"/>
      <c r="P148" s="64"/>
      <c r="Q148" s="72" t="s">
        <v>480</v>
      </c>
      <c r="R148" s="64"/>
      <c r="S148" s="72"/>
      <c r="T148" s="64"/>
      <c r="U148" s="72" t="s">
        <v>480</v>
      </c>
      <c r="V148" s="64" t="s">
        <v>480</v>
      </c>
      <c r="W148" s="72"/>
      <c r="X148" s="72"/>
      <c r="Y148" s="72"/>
    </row>
    <row r="149" spans="2:25" x14ac:dyDescent="0.25">
      <c r="B149" s="60" t="s">
        <v>175</v>
      </c>
      <c r="C149" s="30" t="s">
        <v>20</v>
      </c>
      <c r="D149" s="72"/>
      <c r="E149" s="64"/>
      <c r="F149" s="72"/>
      <c r="G149" s="64"/>
      <c r="H149" s="72"/>
      <c r="I149" s="64"/>
      <c r="J149" s="72"/>
      <c r="K149" s="72"/>
      <c r="L149" s="64"/>
      <c r="M149" s="72"/>
      <c r="N149" s="64"/>
      <c r="O149" s="72"/>
      <c r="P149" s="64"/>
      <c r="Q149" s="72"/>
      <c r="R149" s="64"/>
      <c r="S149" s="72"/>
      <c r="T149" s="64"/>
      <c r="U149" s="72" t="s">
        <v>480</v>
      </c>
      <c r="V149" s="64"/>
      <c r="W149" s="72"/>
      <c r="X149" s="72"/>
      <c r="Y149" s="72"/>
    </row>
    <row r="150" spans="2:25" x14ac:dyDescent="0.25">
      <c r="B150" s="60" t="s">
        <v>176</v>
      </c>
      <c r="C150" s="30" t="s">
        <v>22</v>
      </c>
      <c r="D150" s="72"/>
      <c r="E150" s="64"/>
      <c r="F150" s="72"/>
      <c r="G150" s="64"/>
      <c r="H150" s="72"/>
      <c r="I150" s="64"/>
      <c r="J150" s="72"/>
      <c r="K150" s="72"/>
      <c r="L150" s="64"/>
      <c r="M150" s="72"/>
      <c r="N150" s="64"/>
      <c r="O150" s="72"/>
      <c r="P150" s="64"/>
      <c r="Q150" s="72"/>
      <c r="R150" s="64"/>
      <c r="S150" s="72"/>
      <c r="T150" s="64"/>
      <c r="U150" s="72" t="s">
        <v>480</v>
      </c>
      <c r="V150" s="64"/>
      <c r="W150" s="72"/>
      <c r="X150" s="72"/>
      <c r="Y150" s="72"/>
    </row>
    <row r="151" spans="2:25" x14ac:dyDescent="0.25">
      <c r="B151" s="60" t="s">
        <v>177</v>
      </c>
      <c r="C151" s="30" t="s">
        <v>24</v>
      </c>
      <c r="D151" s="72"/>
      <c r="E151" s="64"/>
      <c r="F151" s="72"/>
      <c r="G151" s="64"/>
      <c r="H151" s="72"/>
      <c r="I151" s="64"/>
      <c r="J151" s="72"/>
      <c r="K151" s="72"/>
      <c r="L151" s="64"/>
      <c r="M151" s="72"/>
      <c r="N151" s="64"/>
      <c r="O151" s="72"/>
      <c r="P151" s="64"/>
      <c r="Q151" s="72"/>
      <c r="R151" s="64"/>
      <c r="S151" s="72"/>
      <c r="T151" s="64"/>
      <c r="U151" s="72" t="s">
        <v>480</v>
      </c>
      <c r="V151" s="64"/>
      <c r="W151" s="72"/>
      <c r="X151" s="72"/>
      <c r="Y151" s="72"/>
    </row>
    <row r="152" spans="2:25" x14ac:dyDescent="0.25">
      <c r="B152" s="60" t="s">
        <v>178</v>
      </c>
      <c r="C152" s="30" t="s">
        <v>179</v>
      </c>
      <c r="D152" s="72"/>
      <c r="E152" s="64" t="s">
        <v>480</v>
      </c>
      <c r="F152" s="72"/>
      <c r="G152" s="64"/>
      <c r="H152" s="72"/>
      <c r="I152" s="64"/>
      <c r="J152" s="72"/>
      <c r="K152" s="72"/>
      <c r="L152" s="64"/>
      <c r="M152" s="72"/>
      <c r="N152" s="64"/>
      <c r="O152" s="72"/>
      <c r="P152" s="64"/>
      <c r="Q152" s="72" t="s">
        <v>480</v>
      </c>
      <c r="R152" s="64"/>
      <c r="S152" s="72"/>
      <c r="T152" s="64"/>
      <c r="U152" s="72" t="s">
        <v>480</v>
      </c>
      <c r="V152" s="64" t="s">
        <v>480</v>
      </c>
      <c r="W152" s="72"/>
      <c r="X152" s="72"/>
      <c r="Y152" s="72" t="s">
        <v>480</v>
      </c>
    </row>
    <row r="153" spans="2:25" x14ac:dyDescent="0.25">
      <c r="B153" s="60" t="s">
        <v>180</v>
      </c>
      <c r="C153" s="30" t="s">
        <v>181</v>
      </c>
      <c r="D153" s="72"/>
      <c r="E153" s="64"/>
      <c r="F153" s="72"/>
      <c r="G153" s="64"/>
      <c r="H153" s="72"/>
      <c r="I153" s="64"/>
      <c r="J153" s="72"/>
      <c r="K153" s="72"/>
      <c r="L153" s="64"/>
      <c r="M153" s="72"/>
      <c r="N153" s="64"/>
      <c r="O153" s="72"/>
      <c r="P153" s="64"/>
      <c r="Q153" s="72"/>
      <c r="R153" s="64"/>
      <c r="S153" s="72"/>
      <c r="T153" s="64"/>
      <c r="U153" s="72" t="s">
        <v>480</v>
      </c>
      <c r="V153" s="64"/>
      <c r="W153" s="72"/>
      <c r="X153" s="72"/>
      <c r="Y153" s="72"/>
    </row>
    <row r="154" spans="2:25" x14ac:dyDescent="0.25">
      <c r="B154" s="60" t="s">
        <v>182</v>
      </c>
      <c r="C154" s="30" t="s">
        <v>183</v>
      </c>
      <c r="D154" s="72"/>
      <c r="E154" s="64"/>
      <c r="F154" s="72"/>
      <c r="G154" s="64"/>
      <c r="H154" s="72"/>
      <c r="I154" s="64"/>
      <c r="J154" s="72"/>
      <c r="K154" s="72"/>
      <c r="L154" s="64"/>
      <c r="M154" s="72"/>
      <c r="N154" s="64"/>
      <c r="O154" s="72"/>
      <c r="P154" s="64"/>
      <c r="Q154" s="72"/>
      <c r="R154" s="64"/>
      <c r="S154" s="72"/>
      <c r="T154" s="64"/>
      <c r="U154" s="72" t="s">
        <v>480</v>
      </c>
      <c r="V154" s="64"/>
      <c r="W154" s="72"/>
      <c r="X154" s="72"/>
      <c r="Y154" s="72"/>
    </row>
    <row r="155" spans="2:25" x14ac:dyDescent="0.25">
      <c r="B155" s="60" t="s">
        <v>184</v>
      </c>
      <c r="C155" s="30" t="s">
        <v>185</v>
      </c>
      <c r="D155" s="72"/>
      <c r="E155" s="64" t="s">
        <v>480</v>
      </c>
      <c r="F155" s="72"/>
      <c r="G155" s="64"/>
      <c r="H155" s="72"/>
      <c r="I155" s="64"/>
      <c r="J155" s="72"/>
      <c r="K155" s="72"/>
      <c r="L155" s="64"/>
      <c r="M155" s="72"/>
      <c r="N155" s="64"/>
      <c r="O155" s="72"/>
      <c r="P155" s="64"/>
      <c r="Q155" s="72" t="s">
        <v>480</v>
      </c>
      <c r="R155" s="64"/>
      <c r="S155" s="72"/>
      <c r="T155" s="64" t="s">
        <v>480</v>
      </c>
      <c r="U155" s="72" t="s">
        <v>480</v>
      </c>
      <c r="V155" s="64" t="s">
        <v>480</v>
      </c>
      <c r="W155" s="72"/>
      <c r="X155" s="72"/>
      <c r="Y155" s="72" t="s">
        <v>480</v>
      </c>
    </row>
    <row r="156" spans="2:25" x14ac:dyDescent="0.25">
      <c r="B156" s="60" t="s">
        <v>186</v>
      </c>
      <c r="C156" s="30" t="s">
        <v>187</v>
      </c>
      <c r="D156" s="72"/>
      <c r="E156" s="64"/>
      <c r="F156" s="72"/>
      <c r="G156" s="64"/>
      <c r="H156" s="72"/>
      <c r="I156" s="64"/>
      <c r="J156" s="72"/>
      <c r="K156" s="72"/>
      <c r="L156" s="64"/>
      <c r="M156" s="72"/>
      <c r="N156" s="64"/>
      <c r="O156" s="72"/>
      <c r="P156" s="64"/>
      <c r="Q156" s="72"/>
      <c r="R156" s="64"/>
      <c r="S156" s="72"/>
      <c r="T156" s="64"/>
      <c r="U156" s="72" t="s">
        <v>480</v>
      </c>
      <c r="V156" s="64"/>
      <c r="W156" s="72"/>
      <c r="X156" s="72"/>
      <c r="Y156" s="72"/>
    </row>
    <row r="157" spans="2:25" x14ac:dyDescent="0.25">
      <c r="B157" s="60" t="s">
        <v>188</v>
      </c>
      <c r="C157" s="30" t="s">
        <v>189</v>
      </c>
      <c r="D157" s="72"/>
      <c r="E157" s="64"/>
      <c r="F157" s="72"/>
      <c r="G157" s="64"/>
      <c r="H157" s="72"/>
      <c r="I157" s="64"/>
      <c r="J157" s="72"/>
      <c r="K157" s="72"/>
      <c r="L157" s="64"/>
      <c r="M157" s="72"/>
      <c r="N157" s="64"/>
      <c r="O157" s="72"/>
      <c r="P157" s="64"/>
      <c r="Q157" s="72"/>
      <c r="R157" s="64"/>
      <c r="S157" s="72"/>
      <c r="T157" s="64"/>
      <c r="U157" s="72" t="s">
        <v>480</v>
      </c>
      <c r="V157" s="64"/>
      <c r="W157" s="72"/>
      <c r="X157" s="72"/>
      <c r="Y157" s="72"/>
    </row>
    <row r="158" spans="2:25" x14ac:dyDescent="0.25">
      <c r="B158" s="60" t="s">
        <v>190</v>
      </c>
      <c r="C158" s="30" t="s">
        <v>191</v>
      </c>
      <c r="D158" s="72"/>
      <c r="E158" s="64"/>
      <c r="F158" s="72"/>
      <c r="G158" s="64"/>
      <c r="H158" s="72"/>
      <c r="I158" s="64"/>
      <c r="J158" s="72"/>
      <c r="K158" s="72"/>
      <c r="L158" s="64"/>
      <c r="M158" s="72"/>
      <c r="N158" s="64"/>
      <c r="O158" s="72"/>
      <c r="P158" s="64"/>
      <c r="Q158" s="72"/>
      <c r="R158" s="64"/>
      <c r="S158" s="72"/>
      <c r="T158" s="64"/>
      <c r="U158" s="72" t="s">
        <v>480</v>
      </c>
      <c r="V158" s="64"/>
      <c r="W158" s="72"/>
      <c r="X158" s="72"/>
      <c r="Y158" s="72"/>
    </row>
    <row r="159" spans="2:25" x14ac:dyDescent="0.25">
      <c r="B159" s="60" t="s">
        <v>192</v>
      </c>
      <c r="C159" s="30" t="s">
        <v>193</v>
      </c>
      <c r="D159" s="72"/>
      <c r="E159" s="64"/>
      <c r="F159" s="72"/>
      <c r="G159" s="64"/>
      <c r="H159" s="72"/>
      <c r="I159" s="64"/>
      <c r="J159" s="72"/>
      <c r="K159" s="72"/>
      <c r="L159" s="64"/>
      <c r="M159" s="72"/>
      <c r="N159" s="64"/>
      <c r="O159" s="72"/>
      <c r="P159" s="64"/>
      <c r="Q159" s="72"/>
      <c r="R159" s="64"/>
      <c r="S159" s="72"/>
      <c r="T159" s="64"/>
      <c r="U159" s="72" t="s">
        <v>480</v>
      </c>
      <c r="V159" s="64"/>
      <c r="W159" s="72"/>
      <c r="X159" s="72"/>
      <c r="Y159" s="72"/>
    </row>
    <row r="160" spans="2:25" x14ac:dyDescent="0.25">
      <c r="B160" s="60" t="s">
        <v>194</v>
      </c>
      <c r="C160" s="30" t="s">
        <v>32</v>
      </c>
      <c r="D160" s="72"/>
      <c r="E160" s="64"/>
      <c r="F160" s="72"/>
      <c r="G160" s="64"/>
      <c r="H160" s="72"/>
      <c r="I160" s="64"/>
      <c r="J160" s="72"/>
      <c r="K160" s="72"/>
      <c r="L160" s="64"/>
      <c r="M160" s="72"/>
      <c r="N160" s="64"/>
      <c r="O160" s="72"/>
      <c r="P160" s="64"/>
      <c r="Q160" s="72"/>
      <c r="R160" s="64"/>
      <c r="S160" s="72"/>
      <c r="T160" s="64"/>
      <c r="U160" s="72" t="s">
        <v>480</v>
      </c>
      <c r="V160" s="64"/>
      <c r="W160" s="72"/>
      <c r="X160" s="72"/>
      <c r="Y160" s="72"/>
    </row>
    <row r="161" spans="2:25" x14ac:dyDescent="0.25">
      <c r="B161" s="60" t="s">
        <v>195</v>
      </c>
      <c r="C161" s="30" t="s">
        <v>34</v>
      </c>
      <c r="D161" s="72"/>
      <c r="E161" s="64"/>
      <c r="F161" s="72"/>
      <c r="G161" s="64"/>
      <c r="H161" s="72"/>
      <c r="I161" s="64"/>
      <c r="J161" s="72"/>
      <c r="K161" s="72"/>
      <c r="L161" s="64"/>
      <c r="M161" s="72"/>
      <c r="N161" s="64"/>
      <c r="O161" s="72"/>
      <c r="P161" s="64"/>
      <c r="Q161" s="72"/>
      <c r="R161" s="64"/>
      <c r="S161" s="72"/>
      <c r="T161" s="64"/>
      <c r="U161" s="72" t="s">
        <v>480</v>
      </c>
      <c r="V161" s="64"/>
      <c r="W161" s="72"/>
      <c r="X161" s="72"/>
      <c r="Y161" s="72"/>
    </row>
    <row r="162" spans="2:25" x14ac:dyDescent="0.25">
      <c r="B162" s="60" t="s">
        <v>196</v>
      </c>
      <c r="C162" s="30" t="s">
        <v>36</v>
      </c>
      <c r="D162" s="72"/>
      <c r="E162" s="64"/>
      <c r="F162" s="72"/>
      <c r="G162" s="64"/>
      <c r="H162" s="72"/>
      <c r="I162" s="64"/>
      <c r="J162" s="72"/>
      <c r="K162" s="72"/>
      <c r="L162" s="64"/>
      <c r="M162" s="72"/>
      <c r="N162" s="64"/>
      <c r="O162" s="72"/>
      <c r="P162" s="64"/>
      <c r="Q162" s="72"/>
      <c r="R162" s="64"/>
      <c r="S162" s="72"/>
      <c r="T162" s="64"/>
      <c r="U162" s="72" t="s">
        <v>480</v>
      </c>
      <c r="V162" s="64"/>
      <c r="W162" s="72"/>
      <c r="X162" s="72"/>
      <c r="Y162" s="72"/>
    </row>
    <row r="163" spans="2:25" x14ac:dyDescent="0.25">
      <c r="B163" s="60" t="s">
        <v>197</v>
      </c>
      <c r="C163" s="30" t="s">
        <v>38</v>
      </c>
      <c r="D163" s="72"/>
      <c r="E163" s="64"/>
      <c r="F163" s="72"/>
      <c r="G163" s="64"/>
      <c r="H163" s="72"/>
      <c r="I163" s="64"/>
      <c r="J163" s="72"/>
      <c r="K163" s="72"/>
      <c r="L163" s="64"/>
      <c r="M163" s="72"/>
      <c r="N163" s="64"/>
      <c r="O163" s="72"/>
      <c r="P163" s="64"/>
      <c r="Q163" s="72"/>
      <c r="R163" s="64"/>
      <c r="S163" s="72"/>
      <c r="T163" s="64"/>
      <c r="U163" s="72" t="s">
        <v>480</v>
      </c>
      <c r="V163" s="64"/>
      <c r="W163" s="72"/>
      <c r="X163" s="72"/>
      <c r="Y163" s="72"/>
    </row>
    <row r="164" spans="2:25" x14ac:dyDescent="0.25">
      <c r="B164" s="60" t="s">
        <v>198</v>
      </c>
      <c r="C164" s="30" t="s">
        <v>40</v>
      </c>
      <c r="D164" s="72"/>
      <c r="E164" s="64"/>
      <c r="F164" s="72"/>
      <c r="G164" s="64"/>
      <c r="H164" s="72"/>
      <c r="I164" s="64"/>
      <c r="J164" s="72"/>
      <c r="K164" s="72"/>
      <c r="L164" s="64"/>
      <c r="M164" s="72"/>
      <c r="N164" s="64"/>
      <c r="O164" s="72"/>
      <c r="P164" s="64"/>
      <c r="Q164" s="72"/>
      <c r="R164" s="64"/>
      <c r="S164" s="72"/>
      <c r="T164" s="64"/>
      <c r="U164" s="72" t="s">
        <v>480</v>
      </c>
      <c r="V164" s="64"/>
      <c r="W164" s="72"/>
      <c r="X164" s="72"/>
      <c r="Y164" s="72"/>
    </row>
    <row r="165" spans="2:25" x14ac:dyDescent="0.25">
      <c r="B165" s="60" t="s">
        <v>199</v>
      </c>
      <c r="C165" s="30" t="s">
        <v>42</v>
      </c>
      <c r="D165" s="72"/>
      <c r="E165" s="64"/>
      <c r="F165" s="72"/>
      <c r="G165" s="64"/>
      <c r="H165" s="72"/>
      <c r="I165" s="64"/>
      <c r="J165" s="72"/>
      <c r="K165" s="72"/>
      <c r="L165" s="64"/>
      <c r="M165" s="72"/>
      <c r="N165" s="64"/>
      <c r="O165" s="72"/>
      <c r="P165" s="64"/>
      <c r="Q165" s="72"/>
      <c r="R165" s="64"/>
      <c r="S165" s="72"/>
      <c r="T165" s="64"/>
      <c r="U165" s="72" t="s">
        <v>480</v>
      </c>
      <c r="V165" s="64"/>
      <c r="W165" s="72"/>
      <c r="X165" s="72"/>
      <c r="Y165" s="72"/>
    </row>
    <row r="166" spans="2:25" x14ac:dyDescent="0.25">
      <c r="B166" s="31" t="s">
        <v>200</v>
      </c>
      <c r="C166" s="59" t="s">
        <v>44</v>
      </c>
      <c r="D166" s="73"/>
      <c r="E166" s="69"/>
      <c r="F166" s="73"/>
      <c r="G166" s="69"/>
      <c r="H166" s="73"/>
      <c r="I166" s="69"/>
      <c r="J166" s="73"/>
      <c r="K166" s="73"/>
      <c r="L166" s="69"/>
      <c r="M166" s="73"/>
      <c r="N166" s="69"/>
      <c r="O166" s="73"/>
      <c r="P166" s="69"/>
      <c r="Q166" s="73"/>
      <c r="R166" s="69"/>
      <c r="S166" s="73"/>
      <c r="T166" s="69"/>
      <c r="U166" s="73" t="s">
        <v>480</v>
      </c>
      <c r="V166" s="69"/>
      <c r="W166" s="73"/>
      <c r="X166" s="73"/>
      <c r="Y166" s="73"/>
    </row>
    <row r="167" spans="2:25" x14ac:dyDescent="0.25">
      <c r="B167" s="42" t="s">
        <v>201</v>
      </c>
      <c r="C167" s="43"/>
      <c r="D167" s="71"/>
      <c r="E167" s="66"/>
      <c r="F167" s="71"/>
      <c r="G167" s="66"/>
      <c r="H167" s="71"/>
      <c r="I167" s="66"/>
      <c r="J167" s="71"/>
      <c r="K167" s="71"/>
      <c r="L167" s="66"/>
      <c r="M167" s="71"/>
      <c r="N167" s="66"/>
      <c r="O167" s="71"/>
      <c r="P167" s="66"/>
      <c r="Q167" s="71"/>
      <c r="R167" s="66"/>
      <c r="S167" s="71"/>
      <c r="T167" s="66"/>
      <c r="U167" s="71"/>
      <c r="V167" s="66"/>
      <c r="W167" s="71"/>
      <c r="X167" s="71"/>
      <c r="Y167" s="71"/>
    </row>
    <row r="168" spans="2:25" x14ac:dyDescent="0.25">
      <c r="B168" s="60" t="s">
        <v>202</v>
      </c>
      <c r="C168" s="30" t="s">
        <v>6</v>
      </c>
      <c r="D168" s="72"/>
      <c r="E168" s="64"/>
      <c r="F168" s="72"/>
      <c r="G168" s="64"/>
      <c r="H168" s="72"/>
      <c r="I168" s="64"/>
      <c r="J168" s="72"/>
      <c r="K168" s="72"/>
      <c r="L168" s="64"/>
      <c r="M168" s="72"/>
      <c r="N168" s="64"/>
      <c r="O168" s="72"/>
      <c r="P168" s="64"/>
      <c r="Q168" s="72"/>
      <c r="R168" s="64"/>
      <c r="S168" s="72"/>
      <c r="T168" s="64"/>
      <c r="U168" s="72" t="s">
        <v>480</v>
      </c>
      <c r="V168" s="64"/>
      <c r="W168" s="72"/>
      <c r="X168" s="72"/>
      <c r="Y168" s="72"/>
    </row>
    <row r="169" spans="2:25" x14ac:dyDescent="0.25">
      <c r="B169" s="60" t="s">
        <v>203</v>
      </c>
      <c r="C169" s="30" t="s">
        <v>8</v>
      </c>
      <c r="D169" s="72"/>
      <c r="E169" s="64"/>
      <c r="F169" s="72"/>
      <c r="G169" s="64"/>
      <c r="H169" s="72"/>
      <c r="I169" s="64"/>
      <c r="J169" s="72"/>
      <c r="K169" s="72"/>
      <c r="L169" s="64"/>
      <c r="M169" s="72"/>
      <c r="N169" s="64"/>
      <c r="O169" s="72"/>
      <c r="P169" s="64"/>
      <c r="Q169" s="72"/>
      <c r="R169" s="64"/>
      <c r="S169" s="72"/>
      <c r="T169" s="64"/>
      <c r="U169" s="72" t="s">
        <v>480</v>
      </c>
      <c r="V169" s="64"/>
      <c r="W169" s="72"/>
      <c r="X169" s="72"/>
      <c r="Y169" s="72"/>
    </row>
    <row r="170" spans="2:25" x14ac:dyDescent="0.25">
      <c r="B170" s="60" t="s">
        <v>204</v>
      </c>
      <c r="C170" s="30" t="s">
        <v>10</v>
      </c>
      <c r="D170" s="72"/>
      <c r="E170" s="64"/>
      <c r="F170" s="72"/>
      <c r="G170" s="64"/>
      <c r="H170" s="72"/>
      <c r="I170" s="64"/>
      <c r="J170" s="72"/>
      <c r="K170" s="72"/>
      <c r="L170" s="64"/>
      <c r="M170" s="72"/>
      <c r="N170" s="64"/>
      <c r="O170" s="72"/>
      <c r="P170" s="64"/>
      <c r="Q170" s="72"/>
      <c r="R170" s="64"/>
      <c r="S170" s="72"/>
      <c r="T170" s="64"/>
      <c r="U170" s="72" t="s">
        <v>480</v>
      </c>
      <c r="V170" s="64"/>
      <c r="W170" s="72"/>
      <c r="X170" s="72"/>
      <c r="Y170" s="72"/>
    </row>
    <row r="171" spans="2:25" x14ac:dyDescent="0.25">
      <c r="B171" s="60" t="s">
        <v>205</v>
      </c>
      <c r="C171" s="30" t="s">
        <v>12</v>
      </c>
      <c r="D171" s="72"/>
      <c r="E171" s="64"/>
      <c r="F171" s="72"/>
      <c r="G171" s="64"/>
      <c r="H171" s="72"/>
      <c r="I171" s="64"/>
      <c r="J171" s="72"/>
      <c r="K171" s="72"/>
      <c r="L171" s="64"/>
      <c r="M171" s="72"/>
      <c r="N171" s="64"/>
      <c r="O171" s="72"/>
      <c r="P171" s="64"/>
      <c r="Q171" s="72"/>
      <c r="R171" s="64"/>
      <c r="S171" s="72"/>
      <c r="T171" s="64"/>
      <c r="U171" s="72" t="s">
        <v>480</v>
      </c>
      <c r="V171" s="64"/>
      <c r="W171" s="72"/>
      <c r="X171" s="72"/>
      <c r="Y171" s="72"/>
    </row>
    <row r="172" spans="2:25" x14ac:dyDescent="0.25">
      <c r="B172" s="60" t="s">
        <v>206</v>
      </c>
      <c r="C172" s="30" t="s">
        <v>14</v>
      </c>
      <c r="D172" s="72"/>
      <c r="E172" s="64"/>
      <c r="F172" s="72"/>
      <c r="G172" s="64"/>
      <c r="H172" s="72"/>
      <c r="I172" s="64"/>
      <c r="J172" s="72"/>
      <c r="K172" s="72"/>
      <c r="L172" s="64"/>
      <c r="M172" s="72"/>
      <c r="N172" s="64"/>
      <c r="O172" s="72"/>
      <c r="P172" s="64"/>
      <c r="Q172" s="72"/>
      <c r="R172" s="64"/>
      <c r="S172" s="72"/>
      <c r="T172" s="64"/>
      <c r="U172" s="72" t="s">
        <v>480</v>
      </c>
      <c r="V172" s="64"/>
      <c r="W172" s="72"/>
      <c r="X172" s="72"/>
      <c r="Y172" s="72"/>
    </row>
    <row r="173" spans="2:25" x14ac:dyDescent="0.25">
      <c r="B173" s="60" t="s">
        <v>207</v>
      </c>
      <c r="C173" s="30" t="s">
        <v>16</v>
      </c>
      <c r="D173" s="72"/>
      <c r="E173" s="64"/>
      <c r="F173" s="72"/>
      <c r="G173" s="64"/>
      <c r="H173" s="72"/>
      <c r="I173" s="64"/>
      <c r="J173" s="72"/>
      <c r="K173" s="72"/>
      <c r="L173" s="64"/>
      <c r="M173" s="72"/>
      <c r="N173" s="64"/>
      <c r="O173" s="72"/>
      <c r="P173" s="64"/>
      <c r="Q173" s="72"/>
      <c r="R173" s="64"/>
      <c r="S173" s="72"/>
      <c r="T173" s="64"/>
      <c r="U173" s="72" t="s">
        <v>480</v>
      </c>
      <c r="V173" s="64"/>
      <c r="W173" s="72"/>
      <c r="X173" s="72"/>
      <c r="Y173" s="72"/>
    </row>
    <row r="174" spans="2:25" x14ac:dyDescent="0.25">
      <c r="B174" s="60" t="s">
        <v>208</v>
      </c>
      <c r="C174" s="30" t="s">
        <v>18</v>
      </c>
      <c r="D174" s="72"/>
      <c r="E174" s="64"/>
      <c r="F174" s="72"/>
      <c r="G174" s="64"/>
      <c r="H174" s="72"/>
      <c r="I174" s="64"/>
      <c r="J174" s="72"/>
      <c r="K174" s="72"/>
      <c r="L174" s="64"/>
      <c r="M174" s="72"/>
      <c r="N174" s="64"/>
      <c r="O174" s="72"/>
      <c r="P174" s="64"/>
      <c r="Q174" s="72"/>
      <c r="R174" s="64"/>
      <c r="S174" s="72"/>
      <c r="T174" s="64"/>
      <c r="U174" s="72"/>
      <c r="V174" s="64"/>
      <c r="W174" s="72"/>
      <c r="X174" s="72"/>
      <c r="Y174" s="72"/>
    </row>
    <row r="175" spans="2:25" x14ac:dyDescent="0.25">
      <c r="B175" s="60" t="s">
        <v>209</v>
      </c>
      <c r="C175" s="30" t="s">
        <v>20</v>
      </c>
      <c r="D175" s="72"/>
      <c r="E175" s="64"/>
      <c r="F175" s="72"/>
      <c r="G175" s="64"/>
      <c r="H175" s="72"/>
      <c r="I175" s="64"/>
      <c r="J175" s="72"/>
      <c r="K175" s="72"/>
      <c r="L175" s="64"/>
      <c r="M175" s="72"/>
      <c r="N175" s="64"/>
      <c r="O175" s="72"/>
      <c r="P175" s="64"/>
      <c r="Q175" s="72"/>
      <c r="R175" s="64"/>
      <c r="S175" s="72"/>
      <c r="T175" s="64"/>
      <c r="U175" s="72"/>
      <c r="V175" s="64"/>
      <c r="W175" s="72"/>
      <c r="X175" s="72"/>
      <c r="Y175" s="72"/>
    </row>
    <row r="176" spans="2:25" x14ac:dyDescent="0.25">
      <c r="B176" s="60" t="s">
        <v>210</v>
      </c>
      <c r="C176" s="30" t="s">
        <v>22</v>
      </c>
      <c r="D176" s="72"/>
      <c r="E176" s="64"/>
      <c r="F176" s="72"/>
      <c r="G176" s="64"/>
      <c r="H176" s="72"/>
      <c r="I176" s="64"/>
      <c r="J176" s="72"/>
      <c r="K176" s="72"/>
      <c r="L176" s="64"/>
      <c r="M176" s="72"/>
      <c r="N176" s="64"/>
      <c r="O176" s="72"/>
      <c r="P176" s="64"/>
      <c r="Q176" s="72"/>
      <c r="R176" s="64"/>
      <c r="S176" s="72"/>
      <c r="T176" s="64"/>
      <c r="U176" s="72"/>
      <c r="V176" s="64"/>
      <c r="W176" s="72"/>
      <c r="X176" s="72"/>
      <c r="Y176" s="72"/>
    </row>
    <row r="177" spans="2:25" x14ac:dyDescent="0.25">
      <c r="B177" s="60" t="s">
        <v>211</v>
      </c>
      <c r="C177" s="30" t="s">
        <v>24</v>
      </c>
      <c r="D177" s="72"/>
      <c r="E177" s="64"/>
      <c r="F177" s="72"/>
      <c r="G177" s="64"/>
      <c r="H177" s="72"/>
      <c r="I177" s="64"/>
      <c r="J177" s="72"/>
      <c r="K177" s="72"/>
      <c r="L177" s="64"/>
      <c r="M177" s="72"/>
      <c r="N177" s="64"/>
      <c r="O177" s="72"/>
      <c r="P177" s="64"/>
      <c r="Q177" s="72"/>
      <c r="R177" s="64"/>
      <c r="S177" s="72"/>
      <c r="T177" s="64"/>
      <c r="U177" s="72" t="s">
        <v>480</v>
      </c>
      <c r="V177" s="64"/>
      <c r="W177" s="72"/>
      <c r="X177" s="72"/>
      <c r="Y177" s="72"/>
    </row>
    <row r="178" spans="2:25" x14ac:dyDescent="0.25">
      <c r="B178" s="60" t="s">
        <v>212</v>
      </c>
      <c r="C178" s="30" t="s">
        <v>179</v>
      </c>
      <c r="D178" s="72"/>
      <c r="E178" s="64"/>
      <c r="F178" s="72"/>
      <c r="G178" s="64"/>
      <c r="H178" s="72"/>
      <c r="I178" s="64"/>
      <c r="J178" s="72"/>
      <c r="K178" s="72"/>
      <c r="L178" s="64"/>
      <c r="M178" s="72"/>
      <c r="N178" s="64"/>
      <c r="O178" s="72"/>
      <c r="P178" s="64"/>
      <c r="Q178" s="72"/>
      <c r="R178" s="64"/>
      <c r="S178" s="72"/>
      <c r="T178" s="64" t="s">
        <v>480</v>
      </c>
      <c r="U178" s="72" t="s">
        <v>480</v>
      </c>
      <c r="V178" s="64"/>
      <c r="W178" s="72"/>
      <c r="X178" s="72"/>
      <c r="Y178" s="72"/>
    </row>
    <row r="179" spans="2:25" x14ac:dyDescent="0.25">
      <c r="B179" s="60" t="s">
        <v>213</v>
      </c>
      <c r="C179" s="30" t="s">
        <v>181</v>
      </c>
      <c r="D179" s="72"/>
      <c r="E179" s="64"/>
      <c r="F179" s="72"/>
      <c r="G179" s="64"/>
      <c r="H179" s="72"/>
      <c r="I179" s="64"/>
      <c r="J179" s="72"/>
      <c r="K179" s="72"/>
      <c r="L179" s="64"/>
      <c r="M179" s="72"/>
      <c r="N179" s="64"/>
      <c r="O179" s="72"/>
      <c r="P179" s="64"/>
      <c r="Q179" s="72"/>
      <c r="R179" s="64"/>
      <c r="S179" s="72"/>
      <c r="T179" s="64"/>
      <c r="U179" s="72" t="s">
        <v>480</v>
      </c>
      <c r="V179" s="64"/>
      <c r="W179" s="72"/>
      <c r="X179" s="72"/>
      <c r="Y179" s="72"/>
    </row>
    <row r="180" spans="2:25" x14ac:dyDescent="0.25">
      <c r="B180" s="60" t="s">
        <v>214</v>
      </c>
      <c r="C180" s="30" t="s">
        <v>183</v>
      </c>
      <c r="D180" s="72"/>
      <c r="E180" s="64"/>
      <c r="F180" s="72"/>
      <c r="G180" s="64"/>
      <c r="H180" s="72"/>
      <c r="I180" s="64"/>
      <c r="J180" s="72"/>
      <c r="K180" s="72"/>
      <c r="L180" s="64"/>
      <c r="M180" s="72"/>
      <c r="N180" s="64"/>
      <c r="O180" s="72"/>
      <c r="P180" s="64"/>
      <c r="Q180" s="72"/>
      <c r="R180" s="64"/>
      <c r="S180" s="72"/>
      <c r="T180" s="64"/>
      <c r="U180" s="72" t="s">
        <v>480</v>
      </c>
      <c r="V180" s="64"/>
      <c r="W180" s="72"/>
      <c r="X180" s="72"/>
      <c r="Y180" s="72"/>
    </row>
    <row r="181" spans="2:25" x14ac:dyDescent="0.25">
      <c r="B181" s="60" t="s">
        <v>215</v>
      </c>
      <c r="C181" s="30" t="s">
        <v>185</v>
      </c>
      <c r="D181" s="72"/>
      <c r="E181" s="64"/>
      <c r="F181" s="72"/>
      <c r="G181" s="64"/>
      <c r="H181" s="72"/>
      <c r="I181" s="64"/>
      <c r="J181" s="72"/>
      <c r="K181" s="72"/>
      <c r="L181" s="64"/>
      <c r="M181" s="72"/>
      <c r="N181" s="64"/>
      <c r="O181" s="72"/>
      <c r="P181" s="64"/>
      <c r="Q181" s="72"/>
      <c r="R181" s="64"/>
      <c r="S181" s="72"/>
      <c r="T181" s="64"/>
      <c r="U181" s="72" t="s">
        <v>480</v>
      </c>
      <c r="V181" s="64"/>
      <c r="W181" s="72"/>
      <c r="X181" s="72"/>
      <c r="Y181" s="72"/>
    </row>
    <row r="182" spans="2:25" x14ac:dyDescent="0.25">
      <c r="B182" s="60" t="s">
        <v>216</v>
      </c>
      <c r="C182" s="30" t="s">
        <v>187</v>
      </c>
      <c r="D182" s="72"/>
      <c r="E182" s="64"/>
      <c r="F182" s="72"/>
      <c r="G182" s="64"/>
      <c r="H182" s="72"/>
      <c r="I182" s="64"/>
      <c r="J182" s="72"/>
      <c r="K182" s="72"/>
      <c r="L182" s="64"/>
      <c r="M182" s="72"/>
      <c r="N182" s="64"/>
      <c r="O182" s="72"/>
      <c r="P182" s="64"/>
      <c r="Q182" s="72"/>
      <c r="R182" s="64"/>
      <c r="S182" s="72"/>
      <c r="T182" s="64"/>
      <c r="U182" s="72" t="s">
        <v>480</v>
      </c>
      <c r="V182" s="64"/>
      <c r="W182" s="72"/>
      <c r="X182" s="72"/>
      <c r="Y182" s="72"/>
    </row>
    <row r="183" spans="2:25" x14ac:dyDescent="0.25">
      <c r="B183" s="60" t="s">
        <v>217</v>
      </c>
      <c r="C183" s="30" t="s">
        <v>189</v>
      </c>
      <c r="D183" s="72"/>
      <c r="E183" s="64"/>
      <c r="F183" s="72"/>
      <c r="G183" s="64"/>
      <c r="H183" s="72"/>
      <c r="I183" s="64"/>
      <c r="J183" s="72"/>
      <c r="K183" s="72"/>
      <c r="L183" s="64"/>
      <c r="M183" s="72"/>
      <c r="N183" s="64"/>
      <c r="O183" s="72"/>
      <c r="P183" s="64"/>
      <c r="Q183" s="72"/>
      <c r="R183" s="64"/>
      <c r="S183" s="72"/>
      <c r="T183" s="64"/>
      <c r="U183" s="72" t="s">
        <v>480</v>
      </c>
      <c r="V183" s="64"/>
      <c r="W183" s="72"/>
      <c r="X183" s="72"/>
      <c r="Y183" s="72"/>
    </row>
    <row r="184" spans="2:25" x14ac:dyDescent="0.25">
      <c r="B184" s="60" t="s">
        <v>218</v>
      </c>
      <c r="C184" s="30" t="s">
        <v>191</v>
      </c>
      <c r="D184" s="72"/>
      <c r="E184" s="64"/>
      <c r="F184" s="72"/>
      <c r="G184" s="64"/>
      <c r="H184" s="72"/>
      <c r="I184" s="64"/>
      <c r="J184" s="72"/>
      <c r="K184" s="72"/>
      <c r="L184" s="64"/>
      <c r="M184" s="72"/>
      <c r="N184" s="64"/>
      <c r="O184" s="72"/>
      <c r="P184" s="64"/>
      <c r="Q184" s="72"/>
      <c r="R184" s="64"/>
      <c r="S184" s="72"/>
      <c r="T184" s="64"/>
      <c r="U184" s="72" t="s">
        <v>480</v>
      </c>
      <c r="V184" s="64"/>
      <c r="W184" s="72"/>
      <c r="X184" s="72"/>
      <c r="Y184" s="72"/>
    </row>
    <row r="185" spans="2:25" x14ac:dyDescent="0.25">
      <c r="B185" s="60" t="s">
        <v>219</v>
      </c>
      <c r="C185" s="30" t="s">
        <v>193</v>
      </c>
      <c r="D185" s="72"/>
      <c r="E185" s="64"/>
      <c r="F185" s="72"/>
      <c r="G185" s="64"/>
      <c r="H185" s="72"/>
      <c r="I185" s="64"/>
      <c r="J185" s="72"/>
      <c r="K185" s="72"/>
      <c r="L185" s="64"/>
      <c r="M185" s="72"/>
      <c r="N185" s="64"/>
      <c r="O185" s="72"/>
      <c r="P185" s="64"/>
      <c r="Q185" s="72"/>
      <c r="R185" s="64"/>
      <c r="S185" s="72"/>
      <c r="T185" s="64"/>
      <c r="U185" s="72" t="s">
        <v>480</v>
      </c>
      <c r="V185" s="64"/>
      <c r="W185" s="72"/>
      <c r="X185" s="72"/>
      <c r="Y185" s="72"/>
    </row>
    <row r="186" spans="2:25" x14ac:dyDescent="0.25">
      <c r="B186" s="60" t="s">
        <v>220</v>
      </c>
      <c r="C186" s="30" t="s">
        <v>32</v>
      </c>
      <c r="D186" s="72"/>
      <c r="E186" s="64"/>
      <c r="F186" s="72"/>
      <c r="G186" s="64"/>
      <c r="H186" s="72"/>
      <c r="I186" s="64"/>
      <c r="J186" s="72"/>
      <c r="K186" s="72"/>
      <c r="L186" s="64"/>
      <c r="M186" s="72"/>
      <c r="N186" s="64"/>
      <c r="O186" s="72"/>
      <c r="P186" s="64"/>
      <c r="Q186" s="72"/>
      <c r="R186" s="64"/>
      <c r="S186" s="72"/>
      <c r="T186" s="64"/>
      <c r="U186" s="72" t="s">
        <v>480</v>
      </c>
      <c r="V186" s="64"/>
      <c r="W186" s="72"/>
      <c r="X186" s="72"/>
      <c r="Y186" s="72"/>
    </row>
    <row r="187" spans="2:25" x14ac:dyDescent="0.25">
      <c r="B187" s="60" t="s">
        <v>221</v>
      </c>
      <c r="C187" s="30" t="s">
        <v>34</v>
      </c>
      <c r="D187" s="72"/>
      <c r="E187" s="64"/>
      <c r="F187" s="72"/>
      <c r="G187" s="64"/>
      <c r="H187" s="72"/>
      <c r="I187" s="64"/>
      <c r="J187" s="72"/>
      <c r="K187" s="72"/>
      <c r="L187" s="64"/>
      <c r="M187" s="72"/>
      <c r="N187" s="64"/>
      <c r="O187" s="72"/>
      <c r="P187" s="64"/>
      <c r="Q187" s="72"/>
      <c r="R187" s="64"/>
      <c r="S187" s="72"/>
      <c r="T187" s="64"/>
      <c r="U187" s="72" t="s">
        <v>480</v>
      </c>
      <c r="V187" s="64"/>
      <c r="W187" s="72"/>
      <c r="X187" s="72"/>
      <c r="Y187" s="72"/>
    </row>
    <row r="188" spans="2:25" x14ac:dyDescent="0.25">
      <c r="B188" s="60" t="s">
        <v>222</v>
      </c>
      <c r="C188" s="30" t="s">
        <v>36</v>
      </c>
      <c r="D188" s="72"/>
      <c r="E188" s="64"/>
      <c r="F188" s="72"/>
      <c r="G188" s="64"/>
      <c r="H188" s="72"/>
      <c r="I188" s="64"/>
      <c r="J188" s="72"/>
      <c r="K188" s="72"/>
      <c r="L188" s="64"/>
      <c r="M188" s="72"/>
      <c r="N188" s="64"/>
      <c r="O188" s="72"/>
      <c r="P188" s="64"/>
      <c r="Q188" s="72"/>
      <c r="R188" s="64"/>
      <c r="S188" s="72"/>
      <c r="T188" s="64"/>
      <c r="U188" s="72" t="s">
        <v>480</v>
      </c>
      <c r="V188" s="64"/>
      <c r="W188" s="72"/>
      <c r="X188" s="72"/>
      <c r="Y188" s="72"/>
    </row>
    <row r="189" spans="2:25" x14ac:dyDescent="0.25">
      <c r="B189" s="60" t="s">
        <v>223</v>
      </c>
      <c r="C189" s="30" t="s">
        <v>38</v>
      </c>
      <c r="D189" s="72"/>
      <c r="E189" s="64"/>
      <c r="F189" s="72"/>
      <c r="G189" s="64"/>
      <c r="H189" s="72"/>
      <c r="I189" s="64"/>
      <c r="J189" s="72"/>
      <c r="K189" s="72"/>
      <c r="L189" s="64"/>
      <c r="M189" s="72"/>
      <c r="N189" s="64"/>
      <c r="O189" s="72"/>
      <c r="P189" s="64"/>
      <c r="Q189" s="72"/>
      <c r="R189" s="64"/>
      <c r="S189" s="72"/>
      <c r="T189" s="64"/>
      <c r="U189" s="72" t="s">
        <v>480</v>
      </c>
      <c r="V189" s="64"/>
      <c r="W189" s="72"/>
      <c r="X189" s="72"/>
      <c r="Y189" s="72"/>
    </row>
    <row r="190" spans="2:25" x14ac:dyDescent="0.25">
      <c r="B190" s="60" t="s">
        <v>224</v>
      </c>
      <c r="C190" s="30" t="s">
        <v>40</v>
      </c>
      <c r="D190" s="72"/>
      <c r="E190" s="64"/>
      <c r="F190" s="72"/>
      <c r="G190" s="64"/>
      <c r="H190" s="72"/>
      <c r="I190" s="64"/>
      <c r="J190" s="72"/>
      <c r="K190" s="72"/>
      <c r="L190" s="64"/>
      <c r="M190" s="72"/>
      <c r="N190" s="64"/>
      <c r="O190" s="72"/>
      <c r="P190" s="64"/>
      <c r="Q190" s="72"/>
      <c r="R190" s="64"/>
      <c r="S190" s="72"/>
      <c r="T190" s="64"/>
      <c r="U190" s="72" t="s">
        <v>480</v>
      </c>
      <c r="V190" s="64"/>
      <c r="W190" s="72"/>
      <c r="X190" s="72"/>
      <c r="Y190" s="72"/>
    </row>
    <row r="191" spans="2:25" x14ac:dyDescent="0.25">
      <c r="B191" s="60" t="s">
        <v>225</v>
      </c>
      <c r="C191" s="30" t="s">
        <v>42</v>
      </c>
      <c r="D191" s="72"/>
      <c r="E191" s="64"/>
      <c r="F191" s="72"/>
      <c r="G191" s="64"/>
      <c r="H191" s="72"/>
      <c r="I191" s="64"/>
      <c r="J191" s="72"/>
      <c r="K191" s="72"/>
      <c r="L191" s="64"/>
      <c r="M191" s="72"/>
      <c r="N191" s="64"/>
      <c r="O191" s="72"/>
      <c r="P191" s="64"/>
      <c r="Q191" s="72"/>
      <c r="R191" s="64"/>
      <c r="S191" s="72"/>
      <c r="T191" s="64"/>
      <c r="U191" s="72" t="s">
        <v>480</v>
      </c>
      <c r="V191" s="64"/>
      <c r="W191" s="72"/>
      <c r="X191" s="72"/>
      <c r="Y191" s="72"/>
    </row>
    <row r="192" spans="2:25" x14ac:dyDescent="0.25">
      <c r="B192" s="31" t="s">
        <v>226</v>
      </c>
      <c r="C192" s="59" t="s">
        <v>44</v>
      </c>
      <c r="D192" s="73"/>
      <c r="E192" s="69"/>
      <c r="F192" s="73"/>
      <c r="G192" s="69"/>
      <c r="H192" s="73"/>
      <c r="I192" s="69"/>
      <c r="J192" s="73"/>
      <c r="K192" s="73"/>
      <c r="L192" s="69"/>
      <c r="M192" s="73"/>
      <c r="N192" s="69"/>
      <c r="O192" s="73"/>
      <c r="P192" s="69"/>
      <c r="Q192" s="73"/>
      <c r="R192" s="69"/>
      <c r="S192" s="73"/>
      <c r="T192" s="69"/>
      <c r="U192" s="73" t="s">
        <v>480</v>
      </c>
      <c r="V192" s="69"/>
      <c r="W192" s="73"/>
      <c r="X192" s="73"/>
      <c r="Y192" s="73"/>
    </row>
    <row r="193" spans="2:25" x14ac:dyDescent="0.25">
      <c r="B193" s="42" t="s">
        <v>227</v>
      </c>
      <c r="C193" s="43"/>
      <c r="D193" s="71"/>
      <c r="E193" s="66"/>
      <c r="F193" s="71"/>
      <c r="G193" s="66"/>
      <c r="H193" s="71"/>
      <c r="I193" s="66"/>
      <c r="J193" s="71"/>
      <c r="K193" s="71"/>
      <c r="L193" s="66"/>
      <c r="M193" s="71"/>
      <c r="N193" s="66"/>
      <c r="O193" s="71"/>
      <c r="P193" s="66"/>
      <c r="Q193" s="71"/>
      <c r="R193" s="66"/>
      <c r="S193" s="71"/>
      <c r="T193" s="66"/>
      <c r="U193" s="71"/>
      <c r="V193" s="66"/>
      <c r="W193" s="71"/>
      <c r="X193" s="71"/>
      <c r="Y193" s="71"/>
    </row>
    <row r="194" spans="2:25" x14ac:dyDescent="0.25">
      <c r="B194" s="60" t="s">
        <v>228</v>
      </c>
      <c r="C194" s="30" t="s">
        <v>229</v>
      </c>
      <c r="D194" s="72" t="s">
        <v>480</v>
      </c>
      <c r="E194" s="64"/>
      <c r="F194" s="72"/>
      <c r="G194" s="64"/>
      <c r="H194" s="72"/>
      <c r="I194" s="64"/>
      <c r="J194" s="72"/>
      <c r="K194" s="72"/>
      <c r="L194" s="64"/>
      <c r="M194" s="72"/>
      <c r="N194" s="64"/>
      <c r="O194" s="72"/>
      <c r="P194" s="64"/>
      <c r="Q194" s="72"/>
      <c r="R194" s="64"/>
      <c r="S194" s="72"/>
      <c r="T194" s="64"/>
      <c r="U194" s="72" t="s">
        <v>480</v>
      </c>
      <c r="V194" s="64" t="s">
        <v>480</v>
      </c>
      <c r="W194" s="72"/>
      <c r="X194" s="72"/>
      <c r="Y194" s="72" t="s">
        <v>480</v>
      </c>
    </row>
    <row r="195" spans="2:25" x14ac:dyDescent="0.25">
      <c r="B195" s="60" t="s">
        <v>230</v>
      </c>
      <c r="C195" s="30" t="s">
        <v>231</v>
      </c>
      <c r="D195" s="72"/>
      <c r="E195" s="64"/>
      <c r="F195" s="72"/>
      <c r="G195" s="64"/>
      <c r="H195" s="72"/>
      <c r="I195" s="64"/>
      <c r="J195" s="72"/>
      <c r="K195" s="72"/>
      <c r="L195" s="64"/>
      <c r="M195" s="72"/>
      <c r="N195" s="64"/>
      <c r="O195" s="72"/>
      <c r="P195" s="64"/>
      <c r="Q195" s="72"/>
      <c r="R195" s="64"/>
      <c r="S195" s="72"/>
      <c r="T195" s="64"/>
      <c r="U195" s="72"/>
      <c r="V195" s="64"/>
      <c r="W195" s="72"/>
      <c r="X195" s="72"/>
      <c r="Y195" s="72"/>
    </row>
    <row r="196" spans="2:25" x14ac:dyDescent="0.25">
      <c r="B196" s="60" t="s">
        <v>232</v>
      </c>
      <c r="C196" s="30" t="s">
        <v>233</v>
      </c>
      <c r="D196" s="72"/>
      <c r="E196" s="64"/>
      <c r="F196" s="72"/>
      <c r="G196" s="64"/>
      <c r="H196" s="72"/>
      <c r="I196" s="64"/>
      <c r="J196" s="72"/>
      <c r="K196" s="72"/>
      <c r="L196" s="64"/>
      <c r="M196" s="72"/>
      <c r="N196" s="64"/>
      <c r="O196" s="72"/>
      <c r="P196" s="64"/>
      <c r="Q196" s="72"/>
      <c r="R196" s="64"/>
      <c r="S196" s="72"/>
      <c r="T196" s="64"/>
      <c r="U196" s="72"/>
      <c r="V196" s="64"/>
      <c r="W196" s="72"/>
      <c r="X196" s="72"/>
      <c r="Y196" s="72"/>
    </row>
    <row r="197" spans="2:25" x14ac:dyDescent="0.25">
      <c r="B197" s="60" t="s">
        <v>234</v>
      </c>
      <c r="C197" s="30" t="s">
        <v>32</v>
      </c>
      <c r="D197" s="72"/>
      <c r="E197" s="64"/>
      <c r="F197" s="72"/>
      <c r="G197" s="64"/>
      <c r="H197" s="72"/>
      <c r="I197" s="64"/>
      <c r="J197" s="72"/>
      <c r="K197" s="72"/>
      <c r="L197" s="64"/>
      <c r="M197" s="72"/>
      <c r="N197" s="64"/>
      <c r="O197" s="72"/>
      <c r="P197" s="64"/>
      <c r="Q197" s="72"/>
      <c r="R197" s="64"/>
      <c r="S197" s="72"/>
      <c r="T197" s="64"/>
      <c r="U197" s="72"/>
      <c r="V197" s="64"/>
      <c r="W197" s="72"/>
      <c r="X197" s="72"/>
      <c r="Y197" s="72"/>
    </row>
    <row r="198" spans="2:25" x14ac:dyDescent="0.25">
      <c r="B198" s="60" t="s">
        <v>235</v>
      </c>
      <c r="C198" s="30" t="s">
        <v>34</v>
      </c>
      <c r="D198" s="72"/>
      <c r="E198" s="64"/>
      <c r="F198" s="72"/>
      <c r="G198" s="64"/>
      <c r="H198" s="72"/>
      <c r="I198" s="64"/>
      <c r="J198" s="72"/>
      <c r="K198" s="72"/>
      <c r="L198" s="64"/>
      <c r="M198" s="72"/>
      <c r="N198" s="64"/>
      <c r="O198" s="72"/>
      <c r="P198" s="64"/>
      <c r="Q198" s="72"/>
      <c r="R198" s="64"/>
      <c r="S198" s="72"/>
      <c r="T198" s="64"/>
      <c r="U198" s="72"/>
      <c r="V198" s="64"/>
      <c r="W198" s="72"/>
      <c r="X198" s="72"/>
      <c r="Y198" s="72"/>
    </row>
    <row r="199" spans="2:25" x14ac:dyDescent="0.25">
      <c r="B199" s="60" t="s">
        <v>236</v>
      </c>
      <c r="C199" s="30" t="s">
        <v>36</v>
      </c>
      <c r="D199" s="72"/>
      <c r="E199" s="64"/>
      <c r="F199" s="72"/>
      <c r="G199" s="64"/>
      <c r="H199" s="72"/>
      <c r="I199" s="64"/>
      <c r="J199" s="72"/>
      <c r="K199" s="72"/>
      <c r="L199" s="64"/>
      <c r="M199" s="72"/>
      <c r="N199" s="64"/>
      <c r="O199" s="72"/>
      <c r="P199" s="64"/>
      <c r="Q199" s="72"/>
      <c r="R199" s="64"/>
      <c r="S199" s="72"/>
      <c r="T199" s="64"/>
      <c r="U199" s="72"/>
      <c r="V199" s="64"/>
      <c r="W199" s="72"/>
      <c r="X199" s="72"/>
      <c r="Y199" s="72"/>
    </row>
    <row r="200" spans="2:25" x14ac:dyDescent="0.25">
      <c r="B200" s="60" t="s">
        <v>237</v>
      </c>
      <c r="C200" s="30" t="s">
        <v>38</v>
      </c>
      <c r="D200" s="72"/>
      <c r="E200" s="64"/>
      <c r="F200" s="72"/>
      <c r="G200" s="64"/>
      <c r="H200" s="72"/>
      <c r="I200" s="64"/>
      <c r="J200" s="72"/>
      <c r="K200" s="72"/>
      <c r="L200" s="64"/>
      <c r="M200" s="72"/>
      <c r="N200" s="64"/>
      <c r="O200" s="72"/>
      <c r="P200" s="64"/>
      <c r="Q200" s="72"/>
      <c r="R200" s="64"/>
      <c r="S200" s="72"/>
      <c r="T200" s="64"/>
      <c r="U200" s="72"/>
      <c r="V200" s="64"/>
      <c r="W200" s="72"/>
      <c r="X200" s="72"/>
      <c r="Y200" s="72"/>
    </row>
    <row r="201" spans="2:25" x14ac:dyDescent="0.25">
      <c r="B201" s="60" t="s">
        <v>238</v>
      </c>
      <c r="C201" s="30" t="s">
        <v>40</v>
      </c>
      <c r="D201" s="72"/>
      <c r="E201" s="64"/>
      <c r="F201" s="72"/>
      <c r="G201" s="64"/>
      <c r="H201" s="72"/>
      <c r="I201" s="64"/>
      <c r="J201" s="72"/>
      <c r="K201" s="72"/>
      <c r="L201" s="64"/>
      <c r="M201" s="72"/>
      <c r="N201" s="64"/>
      <c r="O201" s="72"/>
      <c r="P201" s="64"/>
      <c r="Q201" s="72"/>
      <c r="R201" s="64"/>
      <c r="S201" s="72"/>
      <c r="T201" s="64"/>
      <c r="U201" s="72"/>
      <c r="V201" s="64"/>
      <c r="W201" s="72"/>
      <c r="X201" s="72"/>
      <c r="Y201" s="72"/>
    </row>
    <row r="202" spans="2:25" x14ac:dyDescent="0.25">
      <c r="B202" s="60" t="s">
        <v>239</v>
      </c>
      <c r="C202" s="30" t="s">
        <v>42</v>
      </c>
      <c r="D202" s="72"/>
      <c r="E202" s="64"/>
      <c r="F202" s="72"/>
      <c r="G202" s="64"/>
      <c r="H202" s="72"/>
      <c r="I202" s="64"/>
      <c r="J202" s="72"/>
      <c r="K202" s="72"/>
      <c r="L202" s="64"/>
      <c r="M202" s="72"/>
      <c r="N202" s="64"/>
      <c r="O202" s="72"/>
      <c r="P202" s="64"/>
      <c r="Q202" s="72"/>
      <c r="R202" s="64"/>
      <c r="S202" s="72"/>
      <c r="T202" s="64"/>
      <c r="U202" s="72"/>
      <c r="V202" s="64"/>
      <c r="W202" s="72"/>
      <c r="X202" s="72"/>
      <c r="Y202" s="72"/>
    </row>
    <row r="203" spans="2:25" x14ac:dyDescent="0.25">
      <c r="B203" s="31" t="s">
        <v>240</v>
      </c>
      <c r="C203" s="59" t="s">
        <v>44</v>
      </c>
      <c r="D203" s="73"/>
      <c r="E203" s="69"/>
      <c r="F203" s="73"/>
      <c r="G203" s="69"/>
      <c r="H203" s="73"/>
      <c r="I203" s="69"/>
      <c r="J203" s="73"/>
      <c r="K203" s="73"/>
      <c r="L203" s="69"/>
      <c r="M203" s="73"/>
      <c r="N203" s="69"/>
      <c r="O203" s="73"/>
      <c r="P203" s="69"/>
      <c r="Q203" s="73"/>
      <c r="R203" s="69"/>
      <c r="S203" s="73"/>
      <c r="T203" s="69"/>
      <c r="U203" s="73"/>
      <c r="V203" s="69"/>
      <c r="W203" s="73"/>
      <c r="X203" s="73"/>
      <c r="Y203" s="73"/>
    </row>
    <row r="204" spans="2:25" x14ac:dyDescent="0.25">
      <c r="B204" s="42" t="s">
        <v>241</v>
      </c>
      <c r="C204" s="43"/>
      <c r="D204" s="71"/>
      <c r="E204" s="66"/>
      <c r="F204" s="71"/>
      <c r="G204" s="66"/>
      <c r="H204" s="71"/>
      <c r="I204" s="66"/>
      <c r="J204" s="71"/>
      <c r="K204" s="71"/>
      <c r="L204" s="66"/>
      <c r="M204" s="71"/>
      <c r="N204" s="66"/>
      <c r="O204" s="71"/>
      <c r="P204" s="66"/>
      <c r="Q204" s="71"/>
      <c r="R204" s="66"/>
      <c r="S204" s="71"/>
      <c r="T204" s="66"/>
      <c r="U204" s="71"/>
      <c r="V204" s="66"/>
      <c r="W204" s="71"/>
      <c r="X204" s="71"/>
      <c r="Y204" s="71"/>
    </row>
    <row r="205" spans="2:25" x14ac:dyDescent="0.25">
      <c r="B205" s="60" t="s">
        <v>242</v>
      </c>
      <c r="C205" s="30" t="s">
        <v>243</v>
      </c>
      <c r="D205" s="72"/>
      <c r="E205" s="64"/>
      <c r="F205" s="72"/>
      <c r="G205" s="64"/>
      <c r="H205" s="72"/>
      <c r="I205" s="64"/>
      <c r="J205" s="72"/>
      <c r="K205" s="72"/>
      <c r="L205" s="64"/>
      <c r="M205" s="72"/>
      <c r="N205" s="64"/>
      <c r="O205" s="72"/>
      <c r="P205" s="64"/>
      <c r="Q205" s="72"/>
      <c r="R205" s="64"/>
      <c r="S205" s="72"/>
      <c r="T205" s="64"/>
      <c r="U205" s="72"/>
      <c r="V205" s="64"/>
      <c r="W205" s="72"/>
      <c r="X205" s="72"/>
      <c r="Y205" s="72"/>
    </row>
    <row r="206" spans="2:25" x14ac:dyDescent="0.25">
      <c r="B206" s="60" t="s">
        <v>244</v>
      </c>
      <c r="C206" s="30" t="s">
        <v>245</v>
      </c>
      <c r="D206" s="72"/>
      <c r="E206" s="64"/>
      <c r="F206" s="72"/>
      <c r="G206" s="64"/>
      <c r="H206" s="72"/>
      <c r="I206" s="64"/>
      <c r="J206" s="72"/>
      <c r="K206" s="72"/>
      <c r="L206" s="64"/>
      <c r="M206" s="72"/>
      <c r="N206" s="64"/>
      <c r="O206" s="72"/>
      <c r="P206" s="64"/>
      <c r="Q206" s="72"/>
      <c r="R206" s="64"/>
      <c r="S206" s="72"/>
      <c r="T206" s="64"/>
      <c r="U206" s="72"/>
      <c r="V206" s="64"/>
      <c r="W206" s="72"/>
      <c r="X206" s="72"/>
      <c r="Y206" s="72"/>
    </row>
    <row r="207" spans="2:25" x14ac:dyDescent="0.25">
      <c r="B207" s="60" t="s">
        <v>246</v>
      </c>
      <c r="C207" s="30" t="s">
        <v>247</v>
      </c>
      <c r="D207" s="72"/>
      <c r="E207" s="64"/>
      <c r="F207" s="72"/>
      <c r="G207" s="64"/>
      <c r="H207" s="72"/>
      <c r="I207" s="64"/>
      <c r="J207" s="72"/>
      <c r="K207" s="72"/>
      <c r="L207" s="64"/>
      <c r="M207" s="72"/>
      <c r="N207" s="64"/>
      <c r="O207" s="72"/>
      <c r="P207" s="64"/>
      <c r="Q207" s="72"/>
      <c r="R207" s="64"/>
      <c r="S207" s="72"/>
      <c r="T207" s="64"/>
      <c r="U207" s="72"/>
      <c r="V207" s="64"/>
      <c r="W207" s="72"/>
      <c r="X207" s="72"/>
      <c r="Y207" s="72"/>
    </row>
    <row r="208" spans="2:25" x14ac:dyDescent="0.25">
      <c r="B208" s="60" t="s">
        <v>248</v>
      </c>
      <c r="C208" s="30" t="s">
        <v>249</v>
      </c>
      <c r="D208" s="72"/>
      <c r="E208" s="64"/>
      <c r="F208" s="72"/>
      <c r="G208" s="64"/>
      <c r="H208" s="72"/>
      <c r="I208" s="64"/>
      <c r="J208" s="72"/>
      <c r="K208" s="72"/>
      <c r="L208" s="64"/>
      <c r="M208" s="72"/>
      <c r="N208" s="64"/>
      <c r="O208" s="72"/>
      <c r="P208" s="64"/>
      <c r="Q208" s="72"/>
      <c r="R208" s="64"/>
      <c r="S208" s="72"/>
      <c r="T208" s="64"/>
      <c r="U208" s="72" t="s">
        <v>480</v>
      </c>
      <c r="V208" s="64"/>
      <c r="W208" s="72"/>
      <c r="X208" s="72"/>
      <c r="Y208" s="72"/>
    </row>
    <row r="209" spans="2:25" x14ac:dyDescent="0.25">
      <c r="B209" s="60" t="s">
        <v>250</v>
      </c>
      <c r="C209" s="30" t="s">
        <v>251</v>
      </c>
      <c r="D209" s="72"/>
      <c r="E209" s="64"/>
      <c r="F209" s="72"/>
      <c r="G209" s="64"/>
      <c r="H209" s="72"/>
      <c r="I209" s="64"/>
      <c r="J209" s="72"/>
      <c r="K209" s="72"/>
      <c r="L209" s="64"/>
      <c r="M209" s="72"/>
      <c r="N209" s="64"/>
      <c r="O209" s="72"/>
      <c r="P209" s="64"/>
      <c r="Q209" s="72"/>
      <c r="R209" s="64"/>
      <c r="S209" s="72"/>
      <c r="T209" s="64"/>
      <c r="U209" s="72" t="s">
        <v>480</v>
      </c>
      <c r="V209" s="64"/>
      <c r="W209" s="72"/>
      <c r="X209" s="72"/>
      <c r="Y209" s="72"/>
    </row>
    <row r="210" spans="2:25" x14ac:dyDescent="0.25">
      <c r="B210" s="60" t="s">
        <v>252</v>
      </c>
      <c r="C210" s="30" t="s">
        <v>253</v>
      </c>
      <c r="D210" s="72" t="s">
        <v>480</v>
      </c>
      <c r="E210" s="64"/>
      <c r="F210" s="72"/>
      <c r="G210" s="64"/>
      <c r="H210" s="72"/>
      <c r="I210" s="64"/>
      <c r="J210" s="72"/>
      <c r="K210" s="72"/>
      <c r="L210" s="64"/>
      <c r="M210" s="72"/>
      <c r="N210" s="64"/>
      <c r="O210" s="72"/>
      <c r="P210" s="64"/>
      <c r="Q210" s="72"/>
      <c r="R210" s="64"/>
      <c r="S210" s="72"/>
      <c r="T210" s="64"/>
      <c r="U210" s="72" t="s">
        <v>480</v>
      </c>
      <c r="V210" s="64" t="s">
        <v>480</v>
      </c>
      <c r="W210" s="72" t="s">
        <v>480</v>
      </c>
      <c r="X210" s="72"/>
      <c r="Y210" s="72" t="s">
        <v>480</v>
      </c>
    </row>
    <row r="211" spans="2:25" x14ac:dyDescent="0.25">
      <c r="B211" s="60" t="s">
        <v>254</v>
      </c>
      <c r="C211" s="30" t="s">
        <v>255</v>
      </c>
      <c r="D211" s="72"/>
      <c r="E211" s="64"/>
      <c r="F211" s="72"/>
      <c r="G211" s="64"/>
      <c r="H211" s="72"/>
      <c r="I211" s="64"/>
      <c r="J211" s="72"/>
      <c r="K211" s="72"/>
      <c r="L211" s="64"/>
      <c r="M211" s="72"/>
      <c r="N211" s="64"/>
      <c r="O211" s="72"/>
      <c r="P211" s="64"/>
      <c r="Q211" s="72"/>
      <c r="R211" s="64"/>
      <c r="S211" s="72"/>
      <c r="T211" s="64"/>
      <c r="U211" s="72"/>
      <c r="V211" s="64"/>
      <c r="W211" s="72"/>
      <c r="X211" s="72"/>
      <c r="Y211" s="72"/>
    </row>
    <row r="212" spans="2:25" x14ac:dyDescent="0.25">
      <c r="B212" s="60" t="s">
        <v>256</v>
      </c>
      <c r="C212" s="30" t="s">
        <v>257</v>
      </c>
      <c r="D212" s="72"/>
      <c r="E212" s="64"/>
      <c r="F212" s="72"/>
      <c r="G212" s="64"/>
      <c r="H212" s="72"/>
      <c r="I212" s="64"/>
      <c r="J212" s="72"/>
      <c r="K212" s="72"/>
      <c r="L212" s="64"/>
      <c r="M212" s="72"/>
      <c r="N212" s="64"/>
      <c r="O212" s="72"/>
      <c r="P212" s="64"/>
      <c r="Q212" s="72"/>
      <c r="R212" s="64"/>
      <c r="S212" s="72"/>
      <c r="T212" s="64"/>
      <c r="U212" s="72"/>
      <c r="V212" s="64"/>
      <c r="W212" s="72"/>
      <c r="X212" s="72"/>
      <c r="Y212" s="72"/>
    </row>
    <row r="213" spans="2:25" x14ac:dyDescent="0.25">
      <c r="B213" s="31" t="s">
        <v>258</v>
      </c>
      <c r="C213" s="59" t="s">
        <v>259</v>
      </c>
      <c r="D213" s="73"/>
      <c r="E213" s="69"/>
      <c r="F213" s="73"/>
      <c r="G213" s="69"/>
      <c r="H213" s="73"/>
      <c r="I213" s="69"/>
      <c r="J213" s="73"/>
      <c r="K213" s="73"/>
      <c r="L213" s="69"/>
      <c r="M213" s="73"/>
      <c r="N213" s="69"/>
      <c r="O213" s="73"/>
      <c r="P213" s="69"/>
      <c r="Q213" s="73"/>
      <c r="R213" s="69"/>
      <c r="S213" s="73"/>
      <c r="T213" s="69"/>
      <c r="U213" s="73" t="s">
        <v>480</v>
      </c>
      <c r="V213" s="69"/>
      <c r="W213" s="73"/>
      <c r="X213" s="73"/>
      <c r="Y213" s="73"/>
    </row>
    <row r="214" spans="2:25" x14ac:dyDescent="0.25">
      <c r="B214" s="42" t="s">
        <v>260</v>
      </c>
      <c r="C214" s="43"/>
      <c r="D214" s="71"/>
      <c r="E214" s="66"/>
      <c r="F214" s="71"/>
      <c r="G214" s="66"/>
      <c r="H214" s="71"/>
      <c r="I214" s="66"/>
      <c r="J214" s="71"/>
      <c r="K214" s="71"/>
      <c r="L214" s="66"/>
      <c r="M214" s="71"/>
      <c r="N214" s="66"/>
      <c r="O214" s="71"/>
      <c r="P214" s="66"/>
      <c r="Q214" s="71"/>
      <c r="R214" s="66"/>
      <c r="S214" s="71"/>
      <c r="T214" s="66"/>
      <c r="U214" s="71"/>
      <c r="V214" s="66"/>
      <c r="W214" s="71"/>
      <c r="X214" s="71"/>
      <c r="Y214" s="71"/>
    </row>
    <row r="215" spans="2:25" x14ac:dyDescent="0.25">
      <c r="B215" s="60" t="s">
        <v>261</v>
      </c>
      <c r="C215" s="30" t="s">
        <v>262</v>
      </c>
      <c r="D215" s="72" t="s">
        <v>480</v>
      </c>
      <c r="E215" s="64"/>
      <c r="F215" s="72"/>
      <c r="G215" s="64"/>
      <c r="H215" s="72"/>
      <c r="I215" s="64" t="s">
        <v>480</v>
      </c>
      <c r="J215" s="72"/>
      <c r="K215" s="72"/>
      <c r="L215" s="64"/>
      <c r="M215" s="72"/>
      <c r="N215" s="64"/>
      <c r="O215" s="72"/>
      <c r="P215" s="64"/>
      <c r="Q215" s="72"/>
      <c r="R215" s="64"/>
      <c r="S215" s="72"/>
      <c r="T215" s="64"/>
      <c r="U215" s="72" t="s">
        <v>480</v>
      </c>
      <c r="V215" s="64" t="s">
        <v>480</v>
      </c>
      <c r="W215" s="72" t="s">
        <v>480</v>
      </c>
      <c r="X215" s="72"/>
      <c r="Y215" s="72" t="s">
        <v>480</v>
      </c>
    </row>
    <row r="216" spans="2:25" x14ac:dyDescent="0.25">
      <c r="B216" s="60" t="s">
        <v>263</v>
      </c>
      <c r="C216" s="30" t="s">
        <v>264</v>
      </c>
      <c r="D216" s="72"/>
      <c r="E216" s="64"/>
      <c r="F216" s="72"/>
      <c r="G216" s="64"/>
      <c r="H216" s="72"/>
      <c r="I216" s="64" t="s">
        <v>480</v>
      </c>
      <c r="J216" s="72"/>
      <c r="K216" s="72"/>
      <c r="L216" s="64"/>
      <c r="M216" s="72"/>
      <c r="N216" s="64"/>
      <c r="O216" s="72"/>
      <c r="P216" s="64"/>
      <c r="Q216" s="72"/>
      <c r="R216" s="64"/>
      <c r="S216" s="72"/>
      <c r="T216" s="64"/>
      <c r="U216" s="72" t="s">
        <v>480</v>
      </c>
      <c r="V216" s="64" t="s">
        <v>480</v>
      </c>
      <c r="W216" s="72"/>
      <c r="X216" s="72"/>
      <c r="Y216" s="72"/>
    </row>
    <row r="217" spans="2:25" x14ac:dyDescent="0.25">
      <c r="B217" s="60" t="s">
        <v>265</v>
      </c>
      <c r="C217" s="30" t="s">
        <v>266</v>
      </c>
      <c r="D217" s="72"/>
      <c r="E217" s="64"/>
      <c r="F217" s="72" t="s">
        <v>480</v>
      </c>
      <c r="G217" s="64"/>
      <c r="H217" s="72" t="s">
        <v>480</v>
      </c>
      <c r="I217" s="64"/>
      <c r="J217" s="72"/>
      <c r="K217" s="72"/>
      <c r="L217" s="64"/>
      <c r="M217" s="72"/>
      <c r="N217" s="64"/>
      <c r="O217" s="72"/>
      <c r="P217" s="64"/>
      <c r="Q217" s="72"/>
      <c r="R217" s="64"/>
      <c r="S217" s="72"/>
      <c r="T217" s="64"/>
      <c r="U217" s="72" t="s">
        <v>480</v>
      </c>
      <c r="V217" s="64"/>
      <c r="W217" s="72" t="s">
        <v>480</v>
      </c>
      <c r="X217" s="72"/>
      <c r="Y217" s="72" t="s">
        <v>480</v>
      </c>
    </row>
    <row r="218" spans="2:25" x14ac:dyDescent="0.25">
      <c r="B218" s="60" t="s">
        <v>267</v>
      </c>
      <c r="C218" s="30" t="s">
        <v>268</v>
      </c>
      <c r="D218" s="72"/>
      <c r="E218" s="64"/>
      <c r="F218" s="72"/>
      <c r="G218" s="64"/>
      <c r="H218" s="72"/>
      <c r="I218" s="64"/>
      <c r="J218" s="72"/>
      <c r="K218" s="72"/>
      <c r="L218" s="64"/>
      <c r="M218" s="72"/>
      <c r="N218" s="64"/>
      <c r="O218" s="72"/>
      <c r="P218" s="64"/>
      <c r="Q218" s="72"/>
      <c r="R218" s="64"/>
      <c r="S218" s="72"/>
      <c r="T218" s="64"/>
      <c r="U218" s="72"/>
      <c r="V218" s="64"/>
      <c r="W218" s="72"/>
      <c r="X218" s="72"/>
      <c r="Y218" s="72"/>
    </row>
    <row r="219" spans="2:25" x14ac:dyDescent="0.25">
      <c r="B219" s="60" t="s">
        <v>269</v>
      </c>
      <c r="C219" s="30" t="s">
        <v>270</v>
      </c>
      <c r="D219" s="72"/>
      <c r="E219" s="64"/>
      <c r="F219" s="72" t="s">
        <v>480</v>
      </c>
      <c r="G219" s="64"/>
      <c r="H219" s="72" t="s">
        <v>480</v>
      </c>
      <c r="I219" s="64"/>
      <c r="J219" s="72"/>
      <c r="K219" s="72"/>
      <c r="L219" s="64"/>
      <c r="M219" s="72"/>
      <c r="N219" s="64"/>
      <c r="O219" s="72"/>
      <c r="P219" s="64"/>
      <c r="Q219" s="72"/>
      <c r="R219" s="64"/>
      <c r="S219" s="72"/>
      <c r="T219" s="64"/>
      <c r="U219" s="72" t="s">
        <v>480</v>
      </c>
      <c r="V219" s="64"/>
      <c r="W219" s="72"/>
      <c r="X219" s="72"/>
      <c r="Y219" s="72" t="s">
        <v>480</v>
      </c>
    </row>
    <row r="220" spans="2:25" x14ac:dyDescent="0.25">
      <c r="B220" s="60" t="s">
        <v>271</v>
      </c>
      <c r="C220" s="30" t="s">
        <v>272</v>
      </c>
      <c r="D220" s="72"/>
      <c r="E220" s="64"/>
      <c r="F220" s="72" t="s">
        <v>480</v>
      </c>
      <c r="G220" s="64"/>
      <c r="H220" s="72" t="s">
        <v>480</v>
      </c>
      <c r="I220" s="64"/>
      <c r="J220" s="72"/>
      <c r="K220" s="72"/>
      <c r="L220" s="64"/>
      <c r="M220" s="72"/>
      <c r="N220" s="64"/>
      <c r="O220" s="72"/>
      <c r="P220" s="64"/>
      <c r="Q220" s="72"/>
      <c r="R220" s="64"/>
      <c r="S220" s="72"/>
      <c r="T220" s="64"/>
      <c r="U220" s="72" t="s">
        <v>480</v>
      </c>
      <c r="V220" s="64"/>
      <c r="W220" s="72" t="s">
        <v>480</v>
      </c>
      <c r="X220" s="72"/>
      <c r="Y220" s="72" t="s">
        <v>480</v>
      </c>
    </row>
    <row r="221" spans="2:25" x14ac:dyDescent="0.25">
      <c r="B221" s="60" t="s">
        <v>273</v>
      </c>
      <c r="C221" s="30" t="s">
        <v>274</v>
      </c>
      <c r="D221" s="72"/>
      <c r="E221" s="64"/>
      <c r="F221" s="72" t="s">
        <v>480</v>
      </c>
      <c r="G221" s="64"/>
      <c r="H221" s="72" t="s">
        <v>480</v>
      </c>
      <c r="I221" s="64"/>
      <c r="J221" s="72"/>
      <c r="K221" s="72"/>
      <c r="L221" s="64"/>
      <c r="M221" s="72"/>
      <c r="N221" s="64"/>
      <c r="O221" s="72"/>
      <c r="P221" s="64"/>
      <c r="Q221" s="72"/>
      <c r="R221" s="64"/>
      <c r="S221" s="72"/>
      <c r="T221" s="64"/>
      <c r="U221" s="72" t="s">
        <v>480</v>
      </c>
      <c r="V221" s="64"/>
      <c r="W221" s="72" t="s">
        <v>480</v>
      </c>
      <c r="X221" s="72"/>
      <c r="Y221" s="72" t="s">
        <v>480</v>
      </c>
    </row>
    <row r="222" spans="2:25" x14ac:dyDescent="0.25">
      <c r="B222" s="60" t="s">
        <v>275</v>
      </c>
      <c r="C222" s="30" t="s">
        <v>276</v>
      </c>
      <c r="D222" s="72"/>
      <c r="E222" s="64"/>
      <c r="F222" s="72" t="s">
        <v>480</v>
      </c>
      <c r="G222" s="64"/>
      <c r="H222" s="72" t="s">
        <v>480</v>
      </c>
      <c r="I222" s="64"/>
      <c r="J222" s="72"/>
      <c r="K222" s="72"/>
      <c r="L222" s="64"/>
      <c r="M222" s="72"/>
      <c r="N222" s="64"/>
      <c r="O222" s="72"/>
      <c r="P222" s="64"/>
      <c r="Q222" s="72"/>
      <c r="R222" s="64"/>
      <c r="S222" s="72"/>
      <c r="T222" s="64"/>
      <c r="U222" s="72" t="s">
        <v>480</v>
      </c>
      <c r="V222" s="64"/>
      <c r="W222" s="72" t="s">
        <v>480</v>
      </c>
      <c r="X222" s="72"/>
      <c r="Y222" s="72" t="s">
        <v>480</v>
      </c>
    </row>
    <row r="223" spans="2:25" x14ac:dyDescent="0.25">
      <c r="B223" s="60" t="s">
        <v>277</v>
      </c>
      <c r="C223" s="30" t="s">
        <v>278</v>
      </c>
      <c r="D223" s="72"/>
      <c r="E223" s="64"/>
      <c r="F223" s="72" t="s">
        <v>480</v>
      </c>
      <c r="G223" s="64"/>
      <c r="H223" s="72" t="s">
        <v>480</v>
      </c>
      <c r="I223" s="64"/>
      <c r="J223" s="72"/>
      <c r="K223" s="72"/>
      <c r="L223" s="64"/>
      <c r="M223" s="72"/>
      <c r="N223" s="64"/>
      <c r="O223" s="72"/>
      <c r="P223" s="64"/>
      <c r="Q223" s="72"/>
      <c r="R223" s="64"/>
      <c r="S223" s="72"/>
      <c r="T223" s="64"/>
      <c r="U223" s="72" t="s">
        <v>480</v>
      </c>
      <c r="V223" s="64"/>
      <c r="W223" s="72" t="s">
        <v>480</v>
      </c>
      <c r="X223" s="72"/>
      <c r="Y223" s="72" t="s">
        <v>480</v>
      </c>
    </row>
    <row r="224" spans="2:25" x14ac:dyDescent="0.25">
      <c r="B224" s="60" t="s">
        <v>279</v>
      </c>
      <c r="C224" s="30" t="s">
        <v>280</v>
      </c>
      <c r="D224" s="72"/>
      <c r="E224" s="64"/>
      <c r="F224" s="72" t="s">
        <v>480</v>
      </c>
      <c r="G224" s="64"/>
      <c r="H224" s="72" t="s">
        <v>480</v>
      </c>
      <c r="I224" s="64"/>
      <c r="J224" s="72"/>
      <c r="K224" s="72"/>
      <c r="L224" s="64"/>
      <c r="M224" s="72"/>
      <c r="N224" s="64"/>
      <c r="O224" s="72"/>
      <c r="P224" s="64"/>
      <c r="Q224" s="72"/>
      <c r="R224" s="64"/>
      <c r="S224" s="72"/>
      <c r="T224" s="64"/>
      <c r="U224" s="72" t="s">
        <v>480</v>
      </c>
      <c r="V224" s="64"/>
      <c r="W224" s="72" t="s">
        <v>480</v>
      </c>
      <c r="X224" s="72"/>
      <c r="Y224" s="72" t="s">
        <v>480</v>
      </c>
    </row>
    <row r="225" spans="2:25" x14ac:dyDescent="0.25">
      <c r="B225" s="60" t="s">
        <v>281</v>
      </c>
      <c r="C225" s="30" t="s">
        <v>282</v>
      </c>
      <c r="D225" s="72"/>
      <c r="E225" s="64"/>
      <c r="F225" s="72" t="s">
        <v>480</v>
      </c>
      <c r="G225" s="64"/>
      <c r="H225" s="72" t="s">
        <v>480</v>
      </c>
      <c r="I225" s="64"/>
      <c r="J225" s="72"/>
      <c r="K225" s="72"/>
      <c r="L225" s="64"/>
      <c r="M225" s="72"/>
      <c r="N225" s="64"/>
      <c r="O225" s="72"/>
      <c r="P225" s="64"/>
      <c r="Q225" s="72"/>
      <c r="R225" s="64"/>
      <c r="S225" s="72"/>
      <c r="T225" s="64"/>
      <c r="U225" s="72" t="s">
        <v>480</v>
      </c>
      <c r="V225" s="64"/>
      <c r="W225" s="72" t="s">
        <v>480</v>
      </c>
      <c r="X225" s="72"/>
      <c r="Y225" s="72" t="s">
        <v>480</v>
      </c>
    </row>
    <row r="226" spans="2:25" x14ac:dyDescent="0.25">
      <c r="B226" s="60" t="s">
        <v>283</v>
      </c>
      <c r="C226" s="30" t="s">
        <v>284</v>
      </c>
      <c r="D226" s="72"/>
      <c r="E226" s="64"/>
      <c r="F226" s="72" t="s">
        <v>480</v>
      </c>
      <c r="G226" s="64"/>
      <c r="H226" s="72" t="s">
        <v>480</v>
      </c>
      <c r="I226" s="64"/>
      <c r="J226" s="72"/>
      <c r="K226" s="72"/>
      <c r="L226" s="64"/>
      <c r="M226" s="72"/>
      <c r="N226" s="64"/>
      <c r="O226" s="72"/>
      <c r="P226" s="64"/>
      <c r="Q226" s="72"/>
      <c r="R226" s="64"/>
      <c r="S226" s="72"/>
      <c r="T226" s="64"/>
      <c r="U226" s="72" t="s">
        <v>480</v>
      </c>
      <c r="V226" s="64"/>
      <c r="W226" s="72" t="s">
        <v>480</v>
      </c>
      <c r="X226" s="72"/>
      <c r="Y226" s="72" t="s">
        <v>480</v>
      </c>
    </row>
    <row r="227" spans="2:25" x14ac:dyDescent="0.25">
      <c r="B227" s="60" t="s">
        <v>285</v>
      </c>
      <c r="C227" s="30" t="s">
        <v>286</v>
      </c>
      <c r="D227" s="72"/>
      <c r="E227" s="64"/>
      <c r="F227" s="72" t="s">
        <v>480</v>
      </c>
      <c r="G227" s="64"/>
      <c r="H227" s="72" t="s">
        <v>480</v>
      </c>
      <c r="I227" s="64"/>
      <c r="J227" s="72"/>
      <c r="K227" s="72"/>
      <c r="L227" s="64"/>
      <c r="M227" s="72"/>
      <c r="N227" s="64"/>
      <c r="O227" s="72"/>
      <c r="P227" s="64"/>
      <c r="Q227" s="72"/>
      <c r="R227" s="64"/>
      <c r="S227" s="72"/>
      <c r="T227" s="64"/>
      <c r="U227" s="72" t="s">
        <v>480</v>
      </c>
      <c r="V227" s="64"/>
      <c r="W227" s="72" t="s">
        <v>480</v>
      </c>
      <c r="X227" s="72"/>
      <c r="Y227" s="72" t="s">
        <v>480</v>
      </c>
    </row>
    <row r="228" spans="2:25" x14ac:dyDescent="0.25">
      <c r="B228" s="60" t="s">
        <v>287</v>
      </c>
      <c r="C228" s="30" t="s">
        <v>288</v>
      </c>
      <c r="D228" s="72"/>
      <c r="E228" s="64"/>
      <c r="F228" s="72" t="s">
        <v>480</v>
      </c>
      <c r="G228" s="64"/>
      <c r="H228" s="72" t="s">
        <v>480</v>
      </c>
      <c r="I228" s="64"/>
      <c r="J228" s="72"/>
      <c r="K228" s="72"/>
      <c r="L228" s="64"/>
      <c r="M228" s="72"/>
      <c r="N228" s="64"/>
      <c r="O228" s="72"/>
      <c r="P228" s="64"/>
      <c r="Q228" s="72"/>
      <c r="R228" s="64"/>
      <c r="S228" s="72"/>
      <c r="T228" s="64"/>
      <c r="U228" s="72" t="s">
        <v>480</v>
      </c>
      <c r="V228" s="64"/>
      <c r="W228" s="72" t="s">
        <v>480</v>
      </c>
      <c r="X228" s="72"/>
      <c r="Y228" s="72" t="s">
        <v>480</v>
      </c>
    </row>
    <row r="229" spans="2:25" x14ac:dyDescent="0.25">
      <c r="B229" s="60" t="s">
        <v>289</v>
      </c>
      <c r="C229" s="30" t="s">
        <v>290</v>
      </c>
      <c r="D229" s="72"/>
      <c r="E229" s="64"/>
      <c r="F229" s="72" t="s">
        <v>480</v>
      </c>
      <c r="G229" s="64"/>
      <c r="H229" s="72" t="s">
        <v>480</v>
      </c>
      <c r="I229" s="64"/>
      <c r="J229" s="72"/>
      <c r="K229" s="72"/>
      <c r="L229" s="64"/>
      <c r="M229" s="72"/>
      <c r="N229" s="64"/>
      <c r="O229" s="72"/>
      <c r="P229" s="64"/>
      <c r="Q229" s="72"/>
      <c r="R229" s="64"/>
      <c r="S229" s="72"/>
      <c r="T229" s="64"/>
      <c r="U229" s="72" t="s">
        <v>480</v>
      </c>
      <c r="V229" s="64"/>
      <c r="W229" s="72" t="s">
        <v>480</v>
      </c>
      <c r="X229" s="72"/>
      <c r="Y229" s="72" t="s">
        <v>480</v>
      </c>
    </row>
    <row r="230" spans="2:25" x14ac:dyDescent="0.25">
      <c r="B230" s="60" t="s">
        <v>291</v>
      </c>
      <c r="C230" s="30" t="s">
        <v>292</v>
      </c>
      <c r="D230" s="72"/>
      <c r="E230" s="64"/>
      <c r="F230" s="72" t="s">
        <v>480</v>
      </c>
      <c r="G230" s="64"/>
      <c r="H230" s="72" t="s">
        <v>480</v>
      </c>
      <c r="I230" s="64"/>
      <c r="J230" s="72"/>
      <c r="K230" s="72"/>
      <c r="L230" s="64"/>
      <c r="M230" s="72"/>
      <c r="N230" s="64"/>
      <c r="O230" s="72"/>
      <c r="P230" s="64"/>
      <c r="Q230" s="72"/>
      <c r="R230" s="64"/>
      <c r="S230" s="72"/>
      <c r="T230" s="64"/>
      <c r="U230" s="72" t="s">
        <v>480</v>
      </c>
      <c r="V230" s="64"/>
      <c r="W230" s="72" t="s">
        <v>480</v>
      </c>
      <c r="X230" s="72"/>
      <c r="Y230" s="72" t="s">
        <v>480</v>
      </c>
    </row>
    <row r="231" spans="2:25" x14ac:dyDescent="0.25">
      <c r="B231" s="60" t="s">
        <v>293</v>
      </c>
      <c r="C231" s="30" t="s">
        <v>294</v>
      </c>
      <c r="D231" s="72"/>
      <c r="E231" s="64"/>
      <c r="F231" s="72" t="s">
        <v>480</v>
      </c>
      <c r="G231" s="64"/>
      <c r="H231" s="72" t="s">
        <v>480</v>
      </c>
      <c r="I231" s="64"/>
      <c r="J231" s="72"/>
      <c r="K231" s="72"/>
      <c r="L231" s="64"/>
      <c r="M231" s="72"/>
      <c r="N231" s="64"/>
      <c r="O231" s="72"/>
      <c r="P231" s="64"/>
      <c r="Q231" s="72"/>
      <c r="R231" s="64"/>
      <c r="S231" s="72"/>
      <c r="T231" s="64"/>
      <c r="U231" s="72" t="s">
        <v>480</v>
      </c>
      <c r="V231" s="64" t="s">
        <v>480</v>
      </c>
      <c r="W231" s="72"/>
      <c r="X231" s="72"/>
      <c r="Y231" s="72" t="s">
        <v>480</v>
      </c>
    </row>
    <row r="232" spans="2:25" x14ac:dyDescent="0.25">
      <c r="B232" s="60" t="s">
        <v>295</v>
      </c>
      <c r="C232" s="30" t="s">
        <v>296</v>
      </c>
      <c r="D232" s="72"/>
      <c r="E232" s="64"/>
      <c r="F232" s="72"/>
      <c r="G232" s="64"/>
      <c r="H232" s="72" t="s">
        <v>480</v>
      </c>
      <c r="I232" s="64" t="s">
        <v>480</v>
      </c>
      <c r="J232" s="72"/>
      <c r="K232" s="72"/>
      <c r="L232" s="64"/>
      <c r="M232" s="72"/>
      <c r="N232" s="64"/>
      <c r="O232" s="72"/>
      <c r="P232" s="64"/>
      <c r="Q232" s="72"/>
      <c r="R232" s="64"/>
      <c r="S232" s="72"/>
      <c r="T232" s="64"/>
      <c r="U232" s="72"/>
      <c r="V232" s="64"/>
      <c r="W232" s="72"/>
      <c r="X232" s="72"/>
      <c r="Y232" s="72"/>
    </row>
    <row r="233" spans="2:25" x14ac:dyDescent="0.25">
      <c r="B233" s="60" t="s">
        <v>297</v>
      </c>
      <c r="C233" s="30" t="s">
        <v>298</v>
      </c>
      <c r="D233" s="72"/>
      <c r="E233" s="64"/>
      <c r="F233" s="72" t="s">
        <v>480</v>
      </c>
      <c r="G233" s="64"/>
      <c r="H233" s="72" t="s">
        <v>480</v>
      </c>
      <c r="I233" s="64"/>
      <c r="J233" s="72"/>
      <c r="K233" s="72"/>
      <c r="L233" s="64"/>
      <c r="M233" s="72"/>
      <c r="N233" s="64"/>
      <c r="O233" s="72"/>
      <c r="P233" s="64"/>
      <c r="Q233" s="72"/>
      <c r="R233" s="64"/>
      <c r="S233" s="72"/>
      <c r="T233" s="64"/>
      <c r="U233" s="72" t="s">
        <v>480</v>
      </c>
      <c r="V233" s="64" t="s">
        <v>480</v>
      </c>
      <c r="W233" s="72"/>
      <c r="X233" s="72"/>
      <c r="Y233" s="72" t="s">
        <v>480</v>
      </c>
    </row>
    <row r="234" spans="2:25" x14ac:dyDescent="0.25">
      <c r="B234" s="60" t="s">
        <v>299</v>
      </c>
      <c r="C234" s="30" t="s">
        <v>300</v>
      </c>
      <c r="D234" s="72"/>
      <c r="E234" s="64"/>
      <c r="F234" s="72" t="s">
        <v>480</v>
      </c>
      <c r="G234" s="64"/>
      <c r="H234" s="72" t="s">
        <v>480</v>
      </c>
      <c r="I234" s="64"/>
      <c r="J234" s="72"/>
      <c r="K234" s="72"/>
      <c r="L234" s="64"/>
      <c r="M234" s="72"/>
      <c r="N234" s="64"/>
      <c r="O234" s="72"/>
      <c r="P234" s="64"/>
      <c r="Q234" s="72"/>
      <c r="R234" s="64"/>
      <c r="S234" s="72"/>
      <c r="T234" s="64"/>
      <c r="U234" s="72" t="s">
        <v>480</v>
      </c>
      <c r="V234" s="64" t="s">
        <v>480</v>
      </c>
      <c r="W234" s="72"/>
      <c r="X234" s="72"/>
      <c r="Y234" s="72" t="s">
        <v>480</v>
      </c>
    </row>
    <row r="235" spans="2:25" x14ac:dyDescent="0.25">
      <c r="B235" s="60" t="s">
        <v>301</v>
      </c>
      <c r="C235" s="30" t="s">
        <v>302</v>
      </c>
      <c r="D235" s="72"/>
      <c r="E235" s="64"/>
      <c r="F235" s="72" t="s">
        <v>480</v>
      </c>
      <c r="G235" s="64"/>
      <c r="H235" s="72" t="s">
        <v>480</v>
      </c>
      <c r="I235" s="64"/>
      <c r="J235" s="72"/>
      <c r="K235" s="72"/>
      <c r="L235" s="64"/>
      <c r="M235" s="72"/>
      <c r="N235" s="64"/>
      <c r="O235" s="72"/>
      <c r="P235" s="64"/>
      <c r="Q235" s="72"/>
      <c r="R235" s="64"/>
      <c r="S235" s="72"/>
      <c r="T235" s="64"/>
      <c r="U235" s="72" t="s">
        <v>480</v>
      </c>
      <c r="V235" s="64" t="s">
        <v>480</v>
      </c>
      <c r="W235" s="72"/>
      <c r="X235" s="72"/>
      <c r="Y235" s="72" t="s">
        <v>480</v>
      </c>
    </row>
    <row r="236" spans="2:25" x14ac:dyDescent="0.25">
      <c r="B236" s="60" t="s">
        <v>303</v>
      </c>
      <c r="C236" s="30" t="s">
        <v>304</v>
      </c>
      <c r="D236" s="72"/>
      <c r="E236" s="64"/>
      <c r="F236" s="72"/>
      <c r="G236" s="64"/>
      <c r="H236" s="72"/>
      <c r="I236" s="64"/>
      <c r="J236" s="72"/>
      <c r="K236" s="72"/>
      <c r="L236" s="64"/>
      <c r="M236" s="72"/>
      <c r="N236" s="64"/>
      <c r="O236" s="72"/>
      <c r="P236" s="64"/>
      <c r="Q236" s="72"/>
      <c r="R236" s="64"/>
      <c r="S236" s="72"/>
      <c r="T236" s="64"/>
      <c r="U236" s="72"/>
      <c r="V236" s="64"/>
      <c r="W236" s="72"/>
      <c r="X236" s="72"/>
      <c r="Y236" s="72"/>
    </row>
    <row r="237" spans="2:25" x14ac:dyDescent="0.25">
      <c r="B237" s="60" t="s">
        <v>305</v>
      </c>
      <c r="C237" s="30" t="s">
        <v>306</v>
      </c>
      <c r="D237" s="72"/>
      <c r="E237" s="64"/>
      <c r="F237" s="72"/>
      <c r="G237" s="64"/>
      <c r="H237" s="72"/>
      <c r="I237" s="64" t="s">
        <v>480</v>
      </c>
      <c r="J237" s="72"/>
      <c r="K237" s="72"/>
      <c r="L237" s="64"/>
      <c r="M237" s="72"/>
      <c r="N237" s="64"/>
      <c r="O237" s="72"/>
      <c r="P237" s="64"/>
      <c r="Q237" s="72"/>
      <c r="R237" s="64"/>
      <c r="S237" s="72"/>
      <c r="T237" s="64"/>
      <c r="U237" s="72" t="s">
        <v>480</v>
      </c>
      <c r="V237" s="64"/>
      <c r="W237" s="72"/>
      <c r="X237" s="72"/>
      <c r="Y237" s="72"/>
    </row>
    <row r="238" spans="2:25" x14ac:dyDescent="0.25">
      <c r="B238" s="60" t="s">
        <v>307</v>
      </c>
      <c r="C238" s="30" t="s">
        <v>308</v>
      </c>
      <c r="D238" s="72"/>
      <c r="E238" s="64"/>
      <c r="F238" s="72"/>
      <c r="G238" s="64"/>
      <c r="H238" s="72"/>
      <c r="I238" s="64"/>
      <c r="J238" s="72"/>
      <c r="K238" s="72"/>
      <c r="L238" s="64"/>
      <c r="M238" s="72"/>
      <c r="N238" s="64"/>
      <c r="O238" s="72"/>
      <c r="P238" s="64"/>
      <c r="Q238" s="72"/>
      <c r="R238" s="64"/>
      <c r="S238" s="72"/>
      <c r="T238" s="64"/>
      <c r="U238" s="72"/>
      <c r="V238" s="64"/>
      <c r="W238" s="72"/>
      <c r="X238" s="72"/>
      <c r="Y238" s="72"/>
    </row>
    <row r="239" spans="2:25" x14ac:dyDescent="0.25">
      <c r="B239" s="60" t="s">
        <v>309</v>
      </c>
      <c r="C239" s="30" t="s">
        <v>310</v>
      </c>
      <c r="D239" s="72"/>
      <c r="E239" s="64"/>
      <c r="F239" s="72"/>
      <c r="G239" s="64"/>
      <c r="H239" s="72"/>
      <c r="I239" s="64"/>
      <c r="J239" s="72"/>
      <c r="K239" s="72"/>
      <c r="L239" s="64"/>
      <c r="M239" s="72"/>
      <c r="N239" s="64"/>
      <c r="O239" s="72"/>
      <c r="P239" s="64"/>
      <c r="Q239" s="72"/>
      <c r="R239" s="64"/>
      <c r="S239" s="72"/>
      <c r="T239" s="64"/>
      <c r="U239" s="72"/>
      <c r="V239" s="64"/>
      <c r="W239" s="72"/>
      <c r="X239" s="72"/>
      <c r="Y239" s="72"/>
    </row>
    <row r="240" spans="2:25" x14ac:dyDescent="0.25">
      <c r="B240" s="60" t="s">
        <v>311</v>
      </c>
      <c r="C240" s="30" t="s">
        <v>42</v>
      </c>
      <c r="D240" s="72"/>
      <c r="E240" s="64"/>
      <c r="F240" s="72"/>
      <c r="G240" s="64"/>
      <c r="H240" s="72"/>
      <c r="I240" s="64"/>
      <c r="J240" s="72"/>
      <c r="K240" s="72"/>
      <c r="L240" s="64"/>
      <c r="M240" s="72"/>
      <c r="N240" s="64"/>
      <c r="O240" s="72"/>
      <c r="P240" s="64"/>
      <c r="Q240" s="72"/>
      <c r="R240" s="64"/>
      <c r="S240" s="72"/>
      <c r="T240" s="64"/>
      <c r="U240" s="72"/>
      <c r="V240" s="64"/>
      <c r="W240" s="72"/>
      <c r="X240" s="72"/>
      <c r="Y240" s="72"/>
    </row>
    <row r="241" spans="2:25" x14ac:dyDescent="0.25">
      <c r="B241" s="31" t="s">
        <v>312</v>
      </c>
      <c r="C241" s="59" t="s">
        <v>44</v>
      </c>
      <c r="D241" s="73"/>
      <c r="E241" s="69"/>
      <c r="F241" s="73"/>
      <c r="G241" s="69"/>
      <c r="H241" s="73"/>
      <c r="I241" s="69"/>
      <c r="J241" s="73"/>
      <c r="K241" s="73"/>
      <c r="L241" s="69"/>
      <c r="M241" s="73"/>
      <c r="N241" s="69"/>
      <c r="O241" s="73"/>
      <c r="P241" s="69"/>
      <c r="Q241" s="73"/>
      <c r="R241" s="69"/>
      <c r="S241" s="73"/>
      <c r="T241" s="69"/>
      <c r="U241" s="73"/>
      <c r="V241" s="69"/>
      <c r="W241" s="73"/>
      <c r="X241" s="73"/>
      <c r="Y241" s="73"/>
    </row>
    <row r="242" spans="2:25" x14ac:dyDescent="0.25">
      <c r="B242" s="42" t="s">
        <v>313</v>
      </c>
      <c r="C242" s="43"/>
      <c r="D242" s="71"/>
      <c r="E242" s="66"/>
      <c r="F242" s="71"/>
      <c r="G242" s="66"/>
      <c r="H242" s="71"/>
      <c r="I242" s="66"/>
      <c r="J242" s="71"/>
      <c r="K242" s="71"/>
      <c r="L242" s="66"/>
      <c r="M242" s="71"/>
      <c r="N242" s="66"/>
      <c r="O242" s="71"/>
      <c r="P242" s="66"/>
      <c r="Q242" s="71"/>
      <c r="R242" s="66"/>
      <c r="S242" s="71"/>
      <c r="T242" s="66"/>
      <c r="U242" s="71"/>
      <c r="V242" s="66"/>
      <c r="W242" s="71"/>
      <c r="X242" s="71"/>
      <c r="Y242" s="71"/>
    </row>
    <row r="243" spans="2:25" x14ac:dyDescent="0.25">
      <c r="B243" s="60" t="s">
        <v>314</v>
      </c>
      <c r="C243" s="30" t="s">
        <v>262</v>
      </c>
      <c r="D243" s="72"/>
      <c r="E243" s="64"/>
      <c r="F243" s="72"/>
      <c r="G243" s="64"/>
      <c r="H243" s="72" t="s">
        <v>480</v>
      </c>
      <c r="I243" s="64" t="s">
        <v>480</v>
      </c>
      <c r="J243" s="72"/>
      <c r="K243" s="72"/>
      <c r="L243" s="64"/>
      <c r="M243" s="72"/>
      <c r="N243" s="64"/>
      <c r="O243" s="72"/>
      <c r="P243" s="64"/>
      <c r="Q243" s="72"/>
      <c r="R243" s="64"/>
      <c r="S243" s="72"/>
      <c r="T243" s="64"/>
      <c r="U243" s="72" t="s">
        <v>480</v>
      </c>
      <c r="V243" s="64" t="s">
        <v>480</v>
      </c>
      <c r="W243" s="72"/>
      <c r="X243" s="72"/>
      <c r="Y243" s="72"/>
    </row>
    <row r="244" spans="2:25" x14ac:dyDescent="0.25">
      <c r="B244" s="60" t="s">
        <v>315</v>
      </c>
      <c r="C244" s="30" t="s">
        <v>264</v>
      </c>
      <c r="D244" s="72"/>
      <c r="E244" s="64"/>
      <c r="F244" s="72"/>
      <c r="G244" s="64"/>
      <c r="H244" s="72"/>
      <c r="I244" s="64" t="s">
        <v>480</v>
      </c>
      <c r="J244" s="72"/>
      <c r="K244" s="72"/>
      <c r="L244" s="64"/>
      <c r="M244" s="72"/>
      <c r="N244" s="64"/>
      <c r="O244" s="72"/>
      <c r="P244" s="64"/>
      <c r="Q244" s="72"/>
      <c r="R244" s="64"/>
      <c r="S244" s="72"/>
      <c r="T244" s="64"/>
      <c r="U244" s="72" t="s">
        <v>480</v>
      </c>
      <c r="V244" s="64" t="s">
        <v>480</v>
      </c>
      <c r="W244" s="72"/>
      <c r="X244" s="72"/>
      <c r="Y244" s="72"/>
    </row>
    <row r="245" spans="2:25" x14ac:dyDescent="0.25">
      <c r="B245" s="60" t="s">
        <v>316</v>
      </c>
      <c r="C245" s="30" t="s">
        <v>266</v>
      </c>
      <c r="D245" s="72"/>
      <c r="E245" s="64"/>
      <c r="F245" s="72"/>
      <c r="G245" s="64"/>
      <c r="H245" s="72" t="s">
        <v>480</v>
      </c>
      <c r="I245" s="64"/>
      <c r="J245" s="72"/>
      <c r="K245" s="72"/>
      <c r="L245" s="64"/>
      <c r="M245" s="72"/>
      <c r="N245" s="64"/>
      <c r="O245" s="72"/>
      <c r="P245" s="64"/>
      <c r="Q245" s="72"/>
      <c r="R245" s="64"/>
      <c r="S245" s="72"/>
      <c r="T245" s="64"/>
      <c r="U245" s="72" t="s">
        <v>480</v>
      </c>
      <c r="V245" s="64"/>
      <c r="W245" s="72"/>
      <c r="X245" s="72"/>
      <c r="Y245" s="72"/>
    </row>
    <row r="246" spans="2:25" x14ac:dyDescent="0.25">
      <c r="B246" s="60" t="s">
        <v>317</v>
      </c>
      <c r="C246" s="30" t="s">
        <v>268</v>
      </c>
      <c r="D246" s="72"/>
      <c r="E246" s="64"/>
      <c r="F246" s="72"/>
      <c r="G246" s="64"/>
      <c r="H246" s="72"/>
      <c r="I246" s="64"/>
      <c r="J246" s="72"/>
      <c r="K246" s="72"/>
      <c r="L246" s="64"/>
      <c r="M246" s="72"/>
      <c r="N246" s="64"/>
      <c r="O246" s="72"/>
      <c r="P246" s="64"/>
      <c r="Q246" s="72"/>
      <c r="R246" s="64"/>
      <c r="S246" s="72"/>
      <c r="T246" s="64"/>
      <c r="U246" s="72"/>
      <c r="V246" s="64"/>
      <c r="W246" s="72"/>
      <c r="X246" s="72"/>
      <c r="Y246" s="72"/>
    </row>
    <row r="247" spans="2:25" x14ac:dyDescent="0.25">
      <c r="B247" s="60" t="s">
        <v>318</v>
      </c>
      <c r="C247" s="30" t="s">
        <v>270</v>
      </c>
      <c r="D247" s="72"/>
      <c r="E247" s="64"/>
      <c r="F247" s="72"/>
      <c r="G247" s="64"/>
      <c r="H247" s="72" t="s">
        <v>480</v>
      </c>
      <c r="I247" s="64"/>
      <c r="J247" s="72"/>
      <c r="K247" s="72"/>
      <c r="L247" s="64"/>
      <c r="M247" s="72"/>
      <c r="N247" s="64"/>
      <c r="O247" s="72"/>
      <c r="P247" s="64"/>
      <c r="Q247" s="72"/>
      <c r="R247" s="64"/>
      <c r="S247" s="72"/>
      <c r="T247" s="64"/>
      <c r="U247" s="72" t="s">
        <v>480</v>
      </c>
      <c r="V247" s="64"/>
      <c r="W247" s="72"/>
      <c r="X247" s="72"/>
      <c r="Y247" s="72"/>
    </row>
    <row r="248" spans="2:25" x14ac:dyDescent="0.25">
      <c r="B248" s="60" t="s">
        <v>319</v>
      </c>
      <c r="C248" s="30" t="s">
        <v>272</v>
      </c>
      <c r="D248" s="72"/>
      <c r="E248" s="64"/>
      <c r="F248" s="72"/>
      <c r="G248" s="64"/>
      <c r="H248" s="72" t="s">
        <v>480</v>
      </c>
      <c r="I248" s="64"/>
      <c r="J248" s="72"/>
      <c r="K248" s="72"/>
      <c r="L248" s="64"/>
      <c r="M248" s="72"/>
      <c r="N248" s="64"/>
      <c r="O248" s="72"/>
      <c r="P248" s="64"/>
      <c r="Q248" s="72"/>
      <c r="R248" s="64"/>
      <c r="S248" s="72"/>
      <c r="T248" s="64"/>
      <c r="U248" s="72" t="s">
        <v>480</v>
      </c>
      <c r="V248" s="64"/>
      <c r="W248" s="72"/>
      <c r="X248" s="72"/>
      <c r="Y248" s="72"/>
    </row>
    <row r="249" spans="2:25" x14ac:dyDescent="0.25">
      <c r="B249" s="60" t="s">
        <v>320</v>
      </c>
      <c r="C249" s="30" t="s">
        <v>274</v>
      </c>
      <c r="D249" s="72"/>
      <c r="E249" s="64"/>
      <c r="F249" s="72"/>
      <c r="G249" s="64"/>
      <c r="H249" s="72" t="s">
        <v>480</v>
      </c>
      <c r="I249" s="64"/>
      <c r="J249" s="72"/>
      <c r="K249" s="72"/>
      <c r="L249" s="64"/>
      <c r="M249" s="72"/>
      <c r="N249" s="64"/>
      <c r="O249" s="72"/>
      <c r="P249" s="64"/>
      <c r="Q249" s="72"/>
      <c r="R249" s="64"/>
      <c r="S249" s="72"/>
      <c r="T249" s="64"/>
      <c r="U249" s="72" t="s">
        <v>480</v>
      </c>
      <c r="V249" s="64"/>
      <c r="W249" s="72"/>
      <c r="X249" s="72"/>
      <c r="Y249" s="72"/>
    </row>
    <row r="250" spans="2:25" x14ac:dyDescent="0.25">
      <c r="B250" s="60" t="s">
        <v>321</v>
      </c>
      <c r="C250" s="30" t="s">
        <v>276</v>
      </c>
      <c r="D250" s="72"/>
      <c r="E250" s="64"/>
      <c r="F250" s="72"/>
      <c r="G250" s="64"/>
      <c r="H250" s="72" t="s">
        <v>480</v>
      </c>
      <c r="I250" s="64"/>
      <c r="J250" s="72"/>
      <c r="K250" s="72"/>
      <c r="L250" s="64"/>
      <c r="M250" s="72"/>
      <c r="N250" s="64"/>
      <c r="O250" s="72"/>
      <c r="P250" s="64"/>
      <c r="Q250" s="72"/>
      <c r="R250" s="64"/>
      <c r="S250" s="72"/>
      <c r="T250" s="64"/>
      <c r="U250" s="72" t="s">
        <v>480</v>
      </c>
      <c r="V250" s="64"/>
      <c r="W250" s="72"/>
      <c r="X250" s="72"/>
      <c r="Y250" s="72"/>
    </row>
    <row r="251" spans="2:25" x14ac:dyDescent="0.25">
      <c r="B251" s="60" t="s">
        <v>322</v>
      </c>
      <c r="C251" s="30" t="s">
        <v>278</v>
      </c>
      <c r="D251" s="72"/>
      <c r="E251" s="64"/>
      <c r="F251" s="72"/>
      <c r="G251" s="64"/>
      <c r="H251" s="72" t="s">
        <v>480</v>
      </c>
      <c r="I251" s="64"/>
      <c r="J251" s="72"/>
      <c r="K251" s="72"/>
      <c r="L251" s="64"/>
      <c r="M251" s="72"/>
      <c r="N251" s="64"/>
      <c r="O251" s="72"/>
      <c r="P251" s="64"/>
      <c r="Q251" s="72"/>
      <c r="R251" s="64"/>
      <c r="S251" s="72"/>
      <c r="T251" s="64"/>
      <c r="U251" s="72" t="s">
        <v>480</v>
      </c>
      <c r="V251" s="64"/>
      <c r="W251" s="72"/>
      <c r="X251" s="72"/>
      <c r="Y251" s="72"/>
    </row>
    <row r="252" spans="2:25" x14ac:dyDescent="0.25">
      <c r="B252" s="60" t="s">
        <v>323</v>
      </c>
      <c r="C252" s="30" t="s">
        <v>280</v>
      </c>
      <c r="D252" s="72"/>
      <c r="E252" s="64"/>
      <c r="F252" s="72"/>
      <c r="G252" s="64"/>
      <c r="H252" s="72" t="s">
        <v>480</v>
      </c>
      <c r="I252" s="64"/>
      <c r="J252" s="72"/>
      <c r="K252" s="72"/>
      <c r="L252" s="64"/>
      <c r="M252" s="72"/>
      <c r="N252" s="64"/>
      <c r="O252" s="72"/>
      <c r="P252" s="64"/>
      <c r="Q252" s="72"/>
      <c r="R252" s="64"/>
      <c r="S252" s="72"/>
      <c r="T252" s="64"/>
      <c r="U252" s="72" t="s">
        <v>480</v>
      </c>
      <c r="V252" s="64"/>
      <c r="W252" s="72"/>
      <c r="X252" s="72"/>
      <c r="Y252" s="72"/>
    </row>
    <row r="253" spans="2:25" x14ac:dyDescent="0.25">
      <c r="B253" s="60" t="s">
        <v>324</v>
      </c>
      <c r="C253" s="30" t="s">
        <v>282</v>
      </c>
      <c r="D253" s="72"/>
      <c r="E253" s="64"/>
      <c r="F253" s="72"/>
      <c r="G253" s="64"/>
      <c r="H253" s="72" t="s">
        <v>480</v>
      </c>
      <c r="I253" s="64"/>
      <c r="J253" s="72"/>
      <c r="K253" s="72"/>
      <c r="L253" s="64"/>
      <c r="M253" s="72"/>
      <c r="N253" s="64"/>
      <c r="O253" s="72"/>
      <c r="P253" s="64"/>
      <c r="Q253" s="72"/>
      <c r="R253" s="64"/>
      <c r="S253" s="72"/>
      <c r="T253" s="64"/>
      <c r="U253" s="72" t="s">
        <v>480</v>
      </c>
      <c r="V253" s="64"/>
      <c r="W253" s="72"/>
      <c r="X253" s="72"/>
      <c r="Y253" s="72"/>
    </row>
    <row r="254" spans="2:25" x14ac:dyDescent="0.25">
      <c r="B254" s="60" t="s">
        <v>325</v>
      </c>
      <c r="C254" s="30" t="s">
        <v>284</v>
      </c>
      <c r="D254" s="72"/>
      <c r="E254" s="64"/>
      <c r="F254" s="72"/>
      <c r="G254" s="64"/>
      <c r="H254" s="72" t="s">
        <v>480</v>
      </c>
      <c r="I254" s="64"/>
      <c r="J254" s="72"/>
      <c r="K254" s="72"/>
      <c r="L254" s="64"/>
      <c r="M254" s="72"/>
      <c r="N254" s="64"/>
      <c r="O254" s="72"/>
      <c r="P254" s="64"/>
      <c r="Q254" s="72"/>
      <c r="R254" s="64"/>
      <c r="S254" s="72"/>
      <c r="T254" s="64"/>
      <c r="U254" s="72" t="s">
        <v>480</v>
      </c>
      <c r="V254" s="64"/>
      <c r="W254" s="72"/>
      <c r="X254" s="72"/>
      <c r="Y254" s="72"/>
    </row>
    <row r="255" spans="2:25" x14ac:dyDescent="0.25">
      <c r="B255" s="60" t="s">
        <v>326</v>
      </c>
      <c r="C255" s="30" t="s">
        <v>286</v>
      </c>
      <c r="D255" s="72"/>
      <c r="E255" s="64"/>
      <c r="F255" s="72"/>
      <c r="G255" s="64"/>
      <c r="H255" s="72" t="s">
        <v>480</v>
      </c>
      <c r="I255" s="64"/>
      <c r="J255" s="72"/>
      <c r="K255" s="72"/>
      <c r="L255" s="64"/>
      <c r="M255" s="72"/>
      <c r="N255" s="64"/>
      <c r="O255" s="72"/>
      <c r="P255" s="64"/>
      <c r="Q255" s="72"/>
      <c r="R255" s="64"/>
      <c r="S255" s="72"/>
      <c r="T255" s="64"/>
      <c r="U255" s="72" t="s">
        <v>480</v>
      </c>
      <c r="V255" s="64"/>
      <c r="W255" s="72"/>
      <c r="X255" s="72"/>
      <c r="Y255" s="72"/>
    </row>
    <row r="256" spans="2:25" x14ac:dyDescent="0.25">
      <c r="B256" s="60" t="s">
        <v>327</v>
      </c>
      <c r="C256" s="30" t="s">
        <v>288</v>
      </c>
      <c r="D256" s="72"/>
      <c r="E256" s="64"/>
      <c r="F256" s="72"/>
      <c r="G256" s="64"/>
      <c r="H256" s="72" t="s">
        <v>480</v>
      </c>
      <c r="I256" s="64"/>
      <c r="J256" s="72"/>
      <c r="K256" s="72"/>
      <c r="L256" s="64"/>
      <c r="M256" s="72"/>
      <c r="N256" s="64"/>
      <c r="O256" s="72"/>
      <c r="P256" s="64"/>
      <c r="Q256" s="72"/>
      <c r="R256" s="64"/>
      <c r="S256" s="72"/>
      <c r="T256" s="64"/>
      <c r="U256" s="72" t="s">
        <v>480</v>
      </c>
      <c r="V256" s="64"/>
      <c r="W256" s="72"/>
      <c r="X256" s="72"/>
      <c r="Y256" s="72"/>
    </row>
    <row r="257" spans="2:25" x14ac:dyDescent="0.25">
      <c r="B257" s="60" t="s">
        <v>328</v>
      </c>
      <c r="C257" s="30" t="s">
        <v>290</v>
      </c>
      <c r="D257" s="72"/>
      <c r="E257" s="64"/>
      <c r="F257" s="72"/>
      <c r="G257" s="64"/>
      <c r="H257" s="72" t="s">
        <v>480</v>
      </c>
      <c r="I257" s="64"/>
      <c r="J257" s="72"/>
      <c r="K257" s="72"/>
      <c r="L257" s="64"/>
      <c r="M257" s="72"/>
      <c r="N257" s="64"/>
      <c r="O257" s="72"/>
      <c r="P257" s="64"/>
      <c r="Q257" s="72"/>
      <c r="R257" s="64"/>
      <c r="S257" s="72"/>
      <c r="T257" s="64"/>
      <c r="U257" s="72" t="s">
        <v>480</v>
      </c>
      <c r="V257" s="64"/>
      <c r="W257" s="72"/>
      <c r="X257" s="72"/>
      <c r="Y257" s="72"/>
    </row>
    <row r="258" spans="2:25" x14ac:dyDescent="0.25">
      <c r="B258" s="60" t="s">
        <v>329</v>
      </c>
      <c r="C258" s="30" t="s">
        <v>292</v>
      </c>
      <c r="D258" s="72"/>
      <c r="E258" s="64"/>
      <c r="F258" s="72"/>
      <c r="G258" s="64"/>
      <c r="H258" s="72" t="s">
        <v>480</v>
      </c>
      <c r="I258" s="64"/>
      <c r="J258" s="72"/>
      <c r="K258" s="72"/>
      <c r="L258" s="64"/>
      <c r="M258" s="72"/>
      <c r="N258" s="64"/>
      <c r="O258" s="72"/>
      <c r="P258" s="64"/>
      <c r="Q258" s="72"/>
      <c r="R258" s="64"/>
      <c r="S258" s="72"/>
      <c r="T258" s="64"/>
      <c r="U258" s="72" t="s">
        <v>480</v>
      </c>
      <c r="V258" s="64"/>
      <c r="W258" s="72"/>
      <c r="X258" s="72"/>
      <c r="Y258" s="72"/>
    </row>
    <row r="259" spans="2:25" x14ac:dyDescent="0.25">
      <c r="B259" s="60" t="s">
        <v>330</v>
      </c>
      <c r="C259" s="30" t="s">
        <v>294</v>
      </c>
      <c r="D259" s="72"/>
      <c r="E259" s="64"/>
      <c r="F259" s="72"/>
      <c r="G259" s="64"/>
      <c r="H259" s="72" t="s">
        <v>480</v>
      </c>
      <c r="I259" s="64"/>
      <c r="J259" s="72"/>
      <c r="K259" s="72"/>
      <c r="L259" s="64"/>
      <c r="M259" s="72"/>
      <c r="N259" s="64"/>
      <c r="O259" s="72"/>
      <c r="P259" s="64"/>
      <c r="Q259" s="72"/>
      <c r="R259" s="64"/>
      <c r="S259" s="72"/>
      <c r="T259" s="64"/>
      <c r="U259" s="72"/>
      <c r="V259" s="64"/>
      <c r="W259" s="72"/>
      <c r="X259" s="72"/>
      <c r="Y259" s="72"/>
    </row>
    <row r="260" spans="2:25" x14ac:dyDescent="0.25">
      <c r="B260" s="60" t="s">
        <v>331</v>
      </c>
      <c r="C260" s="30" t="s">
        <v>296</v>
      </c>
      <c r="D260" s="72"/>
      <c r="E260" s="64"/>
      <c r="F260" s="72"/>
      <c r="G260" s="64"/>
      <c r="H260" s="72" t="s">
        <v>480</v>
      </c>
      <c r="I260" s="64" t="s">
        <v>480</v>
      </c>
      <c r="J260" s="72"/>
      <c r="K260" s="72"/>
      <c r="L260" s="64"/>
      <c r="M260" s="72"/>
      <c r="N260" s="64"/>
      <c r="O260" s="72"/>
      <c r="P260" s="64"/>
      <c r="Q260" s="72"/>
      <c r="R260" s="64"/>
      <c r="S260" s="72"/>
      <c r="T260" s="64"/>
      <c r="U260" s="72"/>
      <c r="V260" s="64"/>
      <c r="W260" s="72"/>
      <c r="X260" s="72"/>
      <c r="Y260" s="72"/>
    </row>
    <row r="261" spans="2:25" x14ac:dyDescent="0.25">
      <c r="B261" s="60" t="s">
        <v>332</v>
      </c>
      <c r="C261" s="30" t="s">
        <v>298</v>
      </c>
      <c r="D261" s="72"/>
      <c r="E261" s="64"/>
      <c r="F261" s="72"/>
      <c r="G261" s="64"/>
      <c r="H261" s="72" t="s">
        <v>480</v>
      </c>
      <c r="I261" s="64"/>
      <c r="J261" s="72"/>
      <c r="K261" s="72"/>
      <c r="L261" s="64"/>
      <c r="M261" s="72"/>
      <c r="N261" s="64"/>
      <c r="O261" s="72"/>
      <c r="P261" s="64"/>
      <c r="Q261" s="72"/>
      <c r="R261" s="64"/>
      <c r="S261" s="72"/>
      <c r="T261" s="64"/>
      <c r="U261" s="72"/>
      <c r="V261" s="64"/>
      <c r="W261" s="72"/>
      <c r="X261" s="72"/>
      <c r="Y261" s="72"/>
    </row>
    <row r="262" spans="2:25" x14ac:dyDescent="0.25">
      <c r="B262" s="60" t="s">
        <v>333</v>
      </c>
      <c r="C262" s="30" t="s">
        <v>300</v>
      </c>
      <c r="D262" s="72"/>
      <c r="E262" s="64"/>
      <c r="F262" s="72"/>
      <c r="G262" s="64"/>
      <c r="H262" s="72" t="s">
        <v>480</v>
      </c>
      <c r="I262" s="64"/>
      <c r="J262" s="72"/>
      <c r="K262" s="72"/>
      <c r="L262" s="64"/>
      <c r="M262" s="72"/>
      <c r="N262" s="64"/>
      <c r="O262" s="72"/>
      <c r="P262" s="64"/>
      <c r="Q262" s="72"/>
      <c r="R262" s="64"/>
      <c r="S262" s="72"/>
      <c r="T262" s="64"/>
      <c r="U262" s="72"/>
      <c r="V262" s="64"/>
      <c r="W262" s="72"/>
      <c r="X262" s="72"/>
      <c r="Y262" s="72"/>
    </row>
    <row r="263" spans="2:25" x14ac:dyDescent="0.25">
      <c r="B263" s="60" t="s">
        <v>334</v>
      </c>
      <c r="C263" s="30" t="s">
        <v>302</v>
      </c>
      <c r="D263" s="72"/>
      <c r="E263" s="64"/>
      <c r="F263" s="72"/>
      <c r="G263" s="64"/>
      <c r="H263" s="72" t="s">
        <v>480</v>
      </c>
      <c r="I263" s="64"/>
      <c r="J263" s="72"/>
      <c r="K263" s="72"/>
      <c r="L263" s="64"/>
      <c r="M263" s="72"/>
      <c r="N263" s="64"/>
      <c r="O263" s="72"/>
      <c r="P263" s="64"/>
      <c r="Q263" s="72"/>
      <c r="R263" s="64"/>
      <c r="S263" s="72"/>
      <c r="T263" s="64"/>
      <c r="U263" s="72"/>
      <c r="V263" s="64"/>
      <c r="W263" s="72"/>
      <c r="X263" s="72"/>
      <c r="Y263" s="72"/>
    </row>
    <row r="264" spans="2:25" x14ac:dyDescent="0.25">
      <c r="B264" s="60" t="s">
        <v>335</v>
      </c>
      <c r="C264" s="30" t="s">
        <v>304</v>
      </c>
      <c r="D264" s="72"/>
      <c r="E264" s="64"/>
      <c r="F264" s="72"/>
      <c r="G264" s="64"/>
      <c r="H264" s="72"/>
      <c r="I264" s="64"/>
      <c r="J264" s="72"/>
      <c r="K264" s="72"/>
      <c r="L264" s="64"/>
      <c r="M264" s="72"/>
      <c r="N264" s="64"/>
      <c r="O264" s="72"/>
      <c r="P264" s="64"/>
      <c r="Q264" s="72"/>
      <c r="R264" s="64"/>
      <c r="S264" s="72"/>
      <c r="T264" s="64"/>
      <c r="U264" s="72"/>
      <c r="V264" s="64"/>
      <c r="W264" s="72"/>
      <c r="X264" s="72"/>
      <c r="Y264" s="72"/>
    </row>
    <row r="265" spans="2:25" x14ac:dyDescent="0.25">
      <c r="B265" s="60" t="s">
        <v>336</v>
      </c>
      <c r="C265" s="30" t="s">
        <v>306</v>
      </c>
      <c r="D265" s="72"/>
      <c r="E265" s="64"/>
      <c r="F265" s="72"/>
      <c r="G265" s="64"/>
      <c r="H265" s="72"/>
      <c r="I265" s="64" t="s">
        <v>480</v>
      </c>
      <c r="J265" s="72"/>
      <c r="K265" s="72"/>
      <c r="L265" s="64"/>
      <c r="M265" s="72"/>
      <c r="N265" s="64"/>
      <c r="O265" s="72"/>
      <c r="P265" s="64"/>
      <c r="Q265" s="72"/>
      <c r="R265" s="64"/>
      <c r="S265" s="72"/>
      <c r="T265" s="64"/>
      <c r="U265" s="72" t="s">
        <v>480</v>
      </c>
      <c r="V265" s="64"/>
      <c r="W265" s="72"/>
      <c r="X265" s="72"/>
      <c r="Y265" s="72"/>
    </row>
    <row r="266" spans="2:25" x14ac:dyDescent="0.25">
      <c r="B266" s="60" t="s">
        <v>337</v>
      </c>
      <c r="C266" s="30" t="s">
        <v>308</v>
      </c>
      <c r="D266" s="72"/>
      <c r="E266" s="64"/>
      <c r="F266" s="72"/>
      <c r="G266" s="64"/>
      <c r="H266" s="72"/>
      <c r="I266" s="64"/>
      <c r="J266" s="72"/>
      <c r="K266" s="72"/>
      <c r="L266" s="64"/>
      <c r="M266" s="72"/>
      <c r="N266" s="64"/>
      <c r="O266" s="72"/>
      <c r="P266" s="64"/>
      <c r="Q266" s="72"/>
      <c r="R266" s="64"/>
      <c r="S266" s="72"/>
      <c r="T266" s="64"/>
      <c r="U266" s="72"/>
      <c r="V266" s="64"/>
      <c r="W266" s="72"/>
      <c r="X266" s="72"/>
      <c r="Y266" s="72"/>
    </row>
    <row r="267" spans="2:25" x14ac:dyDescent="0.25">
      <c r="B267" s="60" t="s">
        <v>338</v>
      </c>
      <c r="C267" s="30" t="s">
        <v>42</v>
      </c>
      <c r="D267" s="72"/>
      <c r="E267" s="64"/>
      <c r="F267" s="72"/>
      <c r="G267" s="64"/>
      <c r="H267" s="72"/>
      <c r="I267" s="64"/>
      <c r="J267" s="72"/>
      <c r="K267" s="72"/>
      <c r="L267" s="64"/>
      <c r="M267" s="72"/>
      <c r="N267" s="64"/>
      <c r="O267" s="72"/>
      <c r="P267" s="64"/>
      <c r="Q267" s="72"/>
      <c r="R267" s="64"/>
      <c r="S267" s="72"/>
      <c r="T267" s="64"/>
      <c r="U267" s="72"/>
      <c r="V267" s="64"/>
      <c r="W267" s="72"/>
      <c r="X267" s="72"/>
      <c r="Y267" s="72"/>
    </row>
    <row r="268" spans="2:25" x14ac:dyDescent="0.25">
      <c r="B268" s="31" t="s">
        <v>339</v>
      </c>
      <c r="C268" s="59" t="s">
        <v>44</v>
      </c>
      <c r="D268" s="73"/>
      <c r="E268" s="69"/>
      <c r="F268" s="73"/>
      <c r="G268" s="69"/>
      <c r="H268" s="73"/>
      <c r="I268" s="69"/>
      <c r="J268" s="73"/>
      <c r="K268" s="73"/>
      <c r="L268" s="69"/>
      <c r="M268" s="73"/>
      <c r="N268" s="69"/>
      <c r="O268" s="73"/>
      <c r="P268" s="69"/>
      <c r="Q268" s="73"/>
      <c r="R268" s="69"/>
      <c r="S268" s="73"/>
      <c r="T268" s="69"/>
      <c r="U268" s="73"/>
      <c r="V268" s="69"/>
      <c r="W268" s="73"/>
      <c r="X268" s="73"/>
      <c r="Y268" s="73"/>
    </row>
    <row r="269" spans="2:25" x14ac:dyDescent="0.25">
      <c r="B269" s="42" t="s">
        <v>340</v>
      </c>
      <c r="C269" s="43"/>
      <c r="D269" s="71"/>
      <c r="E269" s="66"/>
      <c r="F269" s="71"/>
      <c r="G269" s="66"/>
      <c r="H269" s="71"/>
      <c r="I269" s="66"/>
      <c r="J269" s="71"/>
      <c r="K269" s="71"/>
      <c r="L269" s="66"/>
      <c r="M269" s="71"/>
      <c r="N269" s="66"/>
      <c r="O269" s="71"/>
      <c r="P269" s="66"/>
      <c r="Q269" s="71"/>
      <c r="R269" s="66"/>
      <c r="S269" s="71"/>
      <c r="T269" s="66"/>
      <c r="U269" s="71"/>
      <c r="V269" s="66"/>
      <c r="W269" s="71"/>
      <c r="X269" s="71"/>
      <c r="Y269" s="71"/>
    </row>
    <row r="270" spans="2:25" x14ac:dyDescent="0.25">
      <c r="B270" s="60" t="s">
        <v>341</v>
      </c>
      <c r="C270" s="30" t="s">
        <v>6</v>
      </c>
      <c r="D270" s="72"/>
      <c r="E270" s="64"/>
      <c r="F270" s="72"/>
      <c r="G270" s="64"/>
      <c r="H270" s="72"/>
      <c r="I270" s="64"/>
      <c r="J270" s="72"/>
      <c r="K270" s="72"/>
      <c r="L270" s="64"/>
      <c r="M270" s="72"/>
      <c r="N270" s="64"/>
      <c r="O270" s="72"/>
      <c r="P270" s="64"/>
      <c r="Q270" s="72"/>
      <c r="R270" s="64" t="s">
        <v>480</v>
      </c>
      <c r="S270" s="72"/>
      <c r="T270" s="64"/>
      <c r="U270" s="72" t="s">
        <v>480</v>
      </c>
      <c r="V270" s="64" t="s">
        <v>480</v>
      </c>
      <c r="W270" s="72"/>
      <c r="X270" s="72"/>
      <c r="Y270" s="72"/>
    </row>
    <row r="271" spans="2:25" x14ac:dyDescent="0.25">
      <c r="B271" s="60" t="s">
        <v>342</v>
      </c>
      <c r="C271" s="30" t="s">
        <v>8</v>
      </c>
      <c r="D271" s="72"/>
      <c r="E271" s="64"/>
      <c r="F271" s="72"/>
      <c r="G271" s="64"/>
      <c r="H271" s="72"/>
      <c r="I271" s="64"/>
      <c r="J271" s="72"/>
      <c r="K271" s="72"/>
      <c r="L271" s="64"/>
      <c r="M271" s="72"/>
      <c r="N271" s="64"/>
      <c r="O271" s="72"/>
      <c r="P271" s="64"/>
      <c r="Q271" s="72"/>
      <c r="R271" s="64" t="s">
        <v>480</v>
      </c>
      <c r="S271" s="72"/>
      <c r="T271" s="64"/>
      <c r="U271" s="72" t="s">
        <v>480</v>
      </c>
      <c r="V271" s="64" t="s">
        <v>480</v>
      </c>
      <c r="W271" s="72"/>
      <c r="X271" s="72"/>
      <c r="Y271" s="72"/>
    </row>
    <row r="272" spans="2:25" x14ac:dyDescent="0.25">
      <c r="B272" s="60" t="s">
        <v>343</v>
      </c>
      <c r="C272" s="30" t="s">
        <v>10</v>
      </c>
      <c r="D272" s="72"/>
      <c r="E272" s="64"/>
      <c r="F272" s="72"/>
      <c r="G272" s="64"/>
      <c r="H272" s="72"/>
      <c r="I272" s="64"/>
      <c r="J272" s="72"/>
      <c r="K272" s="72"/>
      <c r="L272" s="64"/>
      <c r="M272" s="72"/>
      <c r="N272" s="64"/>
      <c r="O272" s="72"/>
      <c r="P272" s="64"/>
      <c r="Q272" s="72"/>
      <c r="R272" s="64" t="s">
        <v>480</v>
      </c>
      <c r="S272" s="72"/>
      <c r="T272" s="64"/>
      <c r="U272" s="72" t="s">
        <v>480</v>
      </c>
      <c r="V272" s="64" t="s">
        <v>480</v>
      </c>
      <c r="W272" s="72"/>
      <c r="X272" s="72"/>
      <c r="Y272" s="72"/>
    </row>
    <row r="273" spans="2:25" x14ac:dyDescent="0.25">
      <c r="B273" s="60" t="s">
        <v>344</v>
      </c>
      <c r="C273" s="30" t="s">
        <v>12</v>
      </c>
      <c r="D273" s="72"/>
      <c r="E273" s="64"/>
      <c r="F273" s="72"/>
      <c r="G273" s="64"/>
      <c r="H273" s="72"/>
      <c r="I273" s="64"/>
      <c r="J273" s="72"/>
      <c r="K273" s="72"/>
      <c r="L273" s="64"/>
      <c r="M273" s="72"/>
      <c r="N273" s="64"/>
      <c r="O273" s="72"/>
      <c r="P273" s="64"/>
      <c r="Q273" s="72"/>
      <c r="R273" s="64"/>
      <c r="S273" s="72"/>
      <c r="T273" s="64"/>
      <c r="U273" s="72" t="s">
        <v>480</v>
      </c>
      <c r="V273" s="64"/>
      <c r="W273" s="72"/>
      <c r="X273" s="72"/>
      <c r="Y273" s="72"/>
    </row>
    <row r="274" spans="2:25" x14ac:dyDescent="0.25">
      <c r="B274" s="60" t="s">
        <v>345</v>
      </c>
      <c r="C274" s="30" t="s">
        <v>14</v>
      </c>
      <c r="D274" s="72"/>
      <c r="E274" s="64"/>
      <c r="F274" s="72"/>
      <c r="G274" s="64"/>
      <c r="H274" s="72"/>
      <c r="I274" s="64"/>
      <c r="J274" s="72"/>
      <c r="K274" s="72"/>
      <c r="L274" s="64"/>
      <c r="M274" s="72"/>
      <c r="N274" s="64"/>
      <c r="O274" s="72"/>
      <c r="P274" s="64"/>
      <c r="Q274" s="72"/>
      <c r="R274" s="64" t="s">
        <v>480</v>
      </c>
      <c r="S274" s="72"/>
      <c r="T274" s="64"/>
      <c r="U274" s="72" t="s">
        <v>480</v>
      </c>
      <c r="V274" s="64" t="s">
        <v>480</v>
      </c>
      <c r="W274" s="72"/>
      <c r="X274" s="72"/>
      <c r="Y274" s="72"/>
    </row>
    <row r="275" spans="2:25" x14ac:dyDescent="0.25">
      <c r="B275" s="60" t="s">
        <v>346</v>
      </c>
      <c r="C275" s="30" t="s">
        <v>16</v>
      </c>
      <c r="D275" s="72"/>
      <c r="E275" s="64"/>
      <c r="F275" s="72"/>
      <c r="G275" s="64"/>
      <c r="H275" s="72"/>
      <c r="I275" s="64"/>
      <c r="J275" s="72"/>
      <c r="K275" s="72"/>
      <c r="L275" s="64"/>
      <c r="M275" s="72"/>
      <c r="N275" s="64"/>
      <c r="O275" s="72"/>
      <c r="P275" s="64"/>
      <c r="Q275" s="72"/>
      <c r="R275" s="64" t="s">
        <v>480</v>
      </c>
      <c r="S275" s="72"/>
      <c r="T275" s="64"/>
      <c r="U275" s="72" t="s">
        <v>480</v>
      </c>
      <c r="V275" s="64" t="s">
        <v>480</v>
      </c>
      <c r="W275" s="72"/>
      <c r="X275" s="72"/>
      <c r="Y275" s="72"/>
    </row>
    <row r="276" spans="2:25" x14ac:dyDescent="0.25">
      <c r="B276" s="60" t="s">
        <v>347</v>
      </c>
      <c r="C276" s="30" t="s">
        <v>18</v>
      </c>
      <c r="D276" s="72"/>
      <c r="E276" s="64"/>
      <c r="F276" s="72"/>
      <c r="G276" s="64"/>
      <c r="H276" s="72"/>
      <c r="I276" s="64"/>
      <c r="J276" s="72"/>
      <c r="K276" s="72"/>
      <c r="L276" s="64"/>
      <c r="M276" s="72"/>
      <c r="N276" s="64"/>
      <c r="O276" s="72"/>
      <c r="P276" s="64"/>
      <c r="Q276" s="72"/>
      <c r="R276" s="64" t="s">
        <v>480</v>
      </c>
      <c r="S276" s="72"/>
      <c r="T276" s="64"/>
      <c r="U276" s="72" t="s">
        <v>480</v>
      </c>
      <c r="V276" s="64" t="s">
        <v>480</v>
      </c>
      <c r="W276" s="72"/>
      <c r="X276" s="72"/>
      <c r="Y276" s="72"/>
    </row>
    <row r="277" spans="2:25" x14ac:dyDescent="0.25">
      <c r="B277" s="60" t="s">
        <v>348</v>
      </c>
      <c r="C277" s="30" t="s">
        <v>20</v>
      </c>
      <c r="D277" s="72"/>
      <c r="E277" s="64"/>
      <c r="F277" s="72"/>
      <c r="G277" s="64"/>
      <c r="H277" s="72"/>
      <c r="I277" s="64"/>
      <c r="J277" s="72"/>
      <c r="K277" s="72"/>
      <c r="L277" s="64"/>
      <c r="M277" s="72"/>
      <c r="N277" s="64"/>
      <c r="O277" s="72"/>
      <c r="P277" s="64"/>
      <c r="Q277" s="72"/>
      <c r="R277" s="64"/>
      <c r="S277" s="72"/>
      <c r="T277" s="64"/>
      <c r="U277" s="72" t="s">
        <v>480</v>
      </c>
      <c r="V277" s="64"/>
      <c r="W277" s="72"/>
      <c r="X277" s="72"/>
      <c r="Y277" s="72"/>
    </row>
    <row r="278" spans="2:25" x14ac:dyDescent="0.25">
      <c r="B278" s="60" t="s">
        <v>349</v>
      </c>
      <c r="C278" s="30" t="s">
        <v>22</v>
      </c>
      <c r="D278" s="72"/>
      <c r="E278" s="64"/>
      <c r="F278" s="72"/>
      <c r="G278" s="64"/>
      <c r="H278" s="72"/>
      <c r="I278" s="64"/>
      <c r="J278" s="72"/>
      <c r="K278" s="72"/>
      <c r="L278" s="64"/>
      <c r="M278" s="72"/>
      <c r="N278" s="64"/>
      <c r="O278" s="72"/>
      <c r="P278" s="64"/>
      <c r="Q278" s="72"/>
      <c r="R278" s="64"/>
      <c r="S278" s="72"/>
      <c r="T278" s="64"/>
      <c r="U278" s="72" t="s">
        <v>480</v>
      </c>
      <c r="V278" s="64"/>
      <c r="W278" s="72"/>
      <c r="X278" s="72"/>
      <c r="Y278" s="72"/>
    </row>
    <row r="279" spans="2:25" x14ac:dyDescent="0.25">
      <c r="B279" s="60" t="s">
        <v>350</v>
      </c>
      <c r="C279" s="30" t="s">
        <v>32</v>
      </c>
      <c r="D279" s="72"/>
      <c r="E279" s="64"/>
      <c r="F279" s="72"/>
      <c r="G279" s="64"/>
      <c r="H279" s="72"/>
      <c r="I279" s="64"/>
      <c r="J279" s="72"/>
      <c r="K279" s="72"/>
      <c r="L279" s="64"/>
      <c r="M279" s="72"/>
      <c r="N279" s="64"/>
      <c r="O279" s="72"/>
      <c r="P279" s="64"/>
      <c r="Q279" s="72"/>
      <c r="R279" s="64"/>
      <c r="S279" s="72"/>
      <c r="T279" s="64"/>
      <c r="U279" s="72" t="s">
        <v>480</v>
      </c>
      <c r="V279" s="64"/>
      <c r="W279" s="72"/>
      <c r="X279" s="72"/>
      <c r="Y279" s="72"/>
    </row>
    <row r="280" spans="2:25" x14ac:dyDescent="0.25">
      <c r="B280" s="60" t="s">
        <v>351</v>
      </c>
      <c r="C280" s="30" t="s">
        <v>34</v>
      </c>
      <c r="D280" s="72"/>
      <c r="E280" s="64"/>
      <c r="F280" s="72"/>
      <c r="G280" s="64"/>
      <c r="H280" s="72"/>
      <c r="I280" s="64"/>
      <c r="J280" s="72"/>
      <c r="K280" s="72"/>
      <c r="L280" s="64"/>
      <c r="M280" s="72"/>
      <c r="N280" s="64"/>
      <c r="O280" s="72"/>
      <c r="P280" s="64"/>
      <c r="Q280" s="72"/>
      <c r="R280" s="64"/>
      <c r="S280" s="72"/>
      <c r="T280" s="64"/>
      <c r="U280" s="72" t="s">
        <v>480</v>
      </c>
      <c r="V280" s="64"/>
      <c r="W280" s="72"/>
      <c r="X280" s="72"/>
      <c r="Y280" s="72"/>
    </row>
    <row r="281" spans="2:25" x14ac:dyDescent="0.25">
      <c r="B281" s="60" t="s">
        <v>352</v>
      </c>
      <c r="C281" s="30" t="s">
        <v>36</v>
      </c>
      <c r="D281" s="72"/>
      <c r="E281" s="64"/>
      <c r="F281" s="72"/>
      <c r="G281" s="64"/>
      <c r="H281" s="72"/>
      <c r="I281" s="64"/>
      <c r="J281" s="72"/>
      <c r="K281" s="72"/>
      <c r="L281" s="64"/>
      <c r="M281" s="72"/>
      <c r="N281" s="64"/>
      <c r="O281" s="72"/>
      <c r="P281" s="64"/>
      <c r="Q281" s="72"/>
      <c r="R281" s="64"/>
      <c r="S281" s="72"/>
      <c r="T281" s="64"/>
      <c r="U281" s="72" t="s">
        <v>480</v>
      </c>
      <c r="V281" s="64"/>
      <c r="W281" s="72"/>
      <c r="X281" s="72"/>
      <c r="Y281" s="72"/>
    </row>
    <row r="282" spans="2:25" x14ac:dyDescent="0.25">
      <c r="B282" s="60" t="s">
        <v>353</v>
      </c>
      <c r="C282" s="30" t="s">
        <v>38</v>
      </c>
      <c r="D282" s="72"/>
      <c r="E282" s="64"/>
      <c r="F282" s="72"/>
      <c r="G282" s="64"/>
      <c r="H282" s="72"/>
      <c r="I282" s="64"/>
      <c r="J282" s="72"/>
      <c r="K282" s="72"/>
      <c r="L282" s="64"/>
      <c r="M282" s="72"/>
      <c r="N282" s="64"/>
      <c r="O282" s="72"/>
      <c r="P282" s="64"/>
      <c r="Q282" s="72"/>
      <c r="R282" s="64"/>
      <c r="S282" s="72"/>
      <c r="T282" s="64"/>
      <c r="U282" s="72" t="s">
        <v>480</v>
      </c>
      <c r="V282" s="64"/>
      <c r="W282" s="72"/>
      <c r="X282" s="72"/>
      <c r="Y282" s="72"/>
    </row>
    <row r="283" spans="2:25" x14ac:dyDescent="0.25">
      <c r="B283" s="60" t="s">
        <v>354</v>
      </c>
      <c r="C283" s="30" t="s">
        <v>40</v>
      </c>
      <c r="D283" s="72"/>
      <c r="E283" s="64"/>
      <c r="F283" s="72"/>
      <c r="G283" s="64"/>
      <c r="H283" s="72"/>
      <c r="I283" s="64"/>
      <c r="J283" s="72"/>
      <c r="K283" s="72"/>
      <c r="L283" s="64"/>
      <c r="M283" s="72"/>
      <c r="N283" s="64"/>
      <c r="O283" s="72"/>
      <c r="P283" s="64"/>
      <c r="Q283" s="72"/>
      <c r="R283" s="64"/>
      <c r="S283" s="72"/>
      <c r="T283" s="64"/>
      <c r="U283" s="72" t="s">
        <v>480</v>
      </c>
      <c r="V283" s="64"/>
      <c r="W283" s="72"/>
      <c r="X283" s="72"/>
      <c r="Y283" s="72"/>
    </row>
    <row r="284" spans="2:25" x14ac:dyDescent="0.25">
      <c r="B284" s="60" t="s">
        <v>355</v>
      </c>
      <c r="C284" s="30" t="s">
        <v>42</v>
      </c>
      <c r="D284" s="72"/>
      <c r="E284" s="64"/>
      <c r="F284" s="72"/>
      <c r="G284" s="64"/>
      <c r="H284" s="72"/>
      <c r="I284" s="64"/>
      <c r="J284" s="72"/>
      <c r="K284" s="72"/>
      <c r="L284" s="64"/>
      <c r="M284" s="72"/>
      <c r="N284" s="64"/>
      <c r="O284" s="72"/>
      <c r="P284" s="64"/>
      <c r="Q284" s="72"/>
      <c r="R284" s="64"/>
      <c r="S284" s="72"/>
      <c r="T284" s="64"/>
      <c r="U284" s="72" t="s">
        <v>480</v>
      </c>
      <c r="V284" s="64"/>
      <c r="W284" s="72"/>
      <c r="X284" s="72"/>
      <c r="Y284" s="72"/>
    </row>
    <row r="285" spans="2:25" x14ac:dyDescent="0.25">
      <c r="B285" s="60" t="s">
        <v>356</v>
      </c>
      <c r="C285" s="30" t="s">
        <v>44</v>
      </c>
      <c r="D285" s="72"/>
      <c r="E285" s="64"/>
      <c r="F285" s="72"/>
      <c r="G285" s="64"/>
      <c r="H285" s="72"/>
      <c r="I285" s="64"/>
      <c r="J285" s="72"/>
      <c r="K285" s="72"/>
      <c r="L285" s="64"/>
      <c r="M285" s="72"/>
      <c r="N285" s="64"/>
      <c r="O285" s="72"/>
      <c r="P285" s="64"/>
      <c r="Q285" s="72"/>
      <c r="R285" s="64"/>
      <c r="S285" s="72"/>
      <c r="T285" s="64"/>
      <c r="U285" s="72" t="s">
        <v>480</v>
      </c>
      <c r="V285" s="64"/>
      <c r="W285" s="72"/>
      <c r="X285" s="72"/>
      <c r="Y285" s="72"/>
    </row>
    <row r="286" spans="2:25" x14ac:dyDescent="0.25">
      <c r="B286" s="31" t="s">
        <v>357</v>
      </c>
      <c r="C286" s="59" t="s">
        <v>358</v>
      </c>
      <c r="D286" s="73"/>
      <c r="E286" s="69"/>
      <c r="F286" s="73"/>
      <c r="G286" s="69"/>
      <c r="H286" s="73"/>
      <c r="I286" s="69"/>
      <c r="J286" s="73"/>
      <c r="K286" s="73"/>
      <c r="L286" s="69"/>
      <c r="M286" s="73"/>
      <c r="N286" s="69"/>
      <c r="O286" s="73"/>
      <c r="P286" s="69"/>
      <c r="Q286" s="73"/>
      <c r="R286" s="69"/>
      <c r="S286" s="73"/>
      <c r="T286" s="69"/>
      <c r="U286" s="73" t="s">
        <v>480</v>
      </c>
      <c r="V286" s="69"/>
      <c r="W286" s="73"/>
      <c r="X286" s="73"/>
      <c r="Y286" s="73"/>
    </row>
    <row r="287" spans="2:25" x14ac:dyDescent="0.25">
      <c r="B287" s="42" t="s">
        <v>359</v>
      </c>
      <c r="C287" s="43"/>
      <c r="D287" s="71"/>
      <c r="E287" s="66"/>
      <c r="F287" s="71"/>
      <c r="G287" s="66"/>
      <c r="H287" s="71"/>
      <c r="I287" s="66"/>
      <c r="J287" s="71"/>
      <c r="K287" s="71"/>
      <c r="L287" s="66"/>
      <c r="M287" s="71"/>
      <c r="N287" s="66"/>
      <c r="O287" s="71"/>
      <c r="P287" s="66"/>
      <c r="Q287" s="71"/>
      <c r="R287" s="66"/>
      <c r="S287" s="71"/>
      <c r="T287" s="66"/>
      <c r="U287" s="71"/>
      <c r="V287" s="66"/>
      <c r="W287" s="71"/>
      <c r="X287" s="71"/>
      <c r="Y287" s="71"/>
    </row>
    <row r="288" spans="2:25" x14ac:dyDescent="0.25">
      <c r="B288" s="60" t="s">
        <v>360</v>
      </c>
      <c r="C288" s="30" t="s">
        <v>6</v>
      </c>
      <c r="D288" s="72"/>
      <c r="E288" s="64"/>
      <c r="F288" s="72"/>
      <c r="G288" s="64"/>
      <c r="H288" s="72"/>
      <c r="I288" s="64"/>
      <c r="J288" s="72"/>
      <c r="K288" s="72"/>
      <c r="L288" s="64"/>
      <c r="M288" s="72"/>
      <c r="N288" s="64"/>
      <c r="O288" s="72"/>
      <c r="P288" s="64"/>
      <c r="Q288" s="72"/>
      <c r="R288" s="64"/>
      <c r="S288" s="72"/>
      <c r="T288" s="64"/>
      <c r="U288" s="72" t="s">
        <v>480</v>
      </c>
      <c r="V288" s="64"/>
      <c r="W288" s="72"/>
      <c r="X288" s="72"/>
      <c r="Y288" s="72"/>
    </row>
    <row r="289" spans="2:25" x14ac:dyDescent="0.25">
      <c r="B289" s="60" t="s">
        <v>361</v>
      </c>
      <c r="C289" s="30" t="s">
        <v>8</v>
      </c>
      <c r="D289" s="72"/>
      <c r="E289" s="64"/>
      <c r="F289" s="72"/>
      <c r="G289" s="64"/>
      <c r="H289" s="72"/>
      <c r="I289" s="64"/>
      <c r="J289" s="72"/>
      <c r="K289" s="72"/>
      <c r="L289" s="64"/>
      <c r="M289" s="72"/>
      <c r="N289" s="64"/>
      <c r="O289" s="72"/>
      <c r="P289" s="64"/>
      <c r="Q289" s="72"/>
      <c r="R289" s="64"/>
      <c r="S289" s="72"/>
      <c r="T289" s="64"/>
      <c r="U289" s="72" t="s">
        <v>480</v>
      </c>
      <c r="V289" s="64"/>
      <c r="W289" s="72"/>
      <c r="X289" s="72"/>
      <c r="Y289" s="72"/>
    </row>
    <row r="290" spans="2:25" x14ac:dyDescent="0.25">
      <c r="B290" s="60" t="s">
        <v>362</v>
      </c>
      <c r="C290" s="30" t="s">
        <v>10</v>
      </c>
      <c r="D290" s="72"/>
      <c r="E290" s="64"/>
      <c r="F290" s="72"/>
      <c r="G290" s="64"/>
      <c r="H290" s="72"/>
      <c r="I290" s="64"/>
      <c r="J290" s="72"/>
      <c r="K290" s="72"/>
      <c r="L290" s="64"/>
      <c r="M290" s="72"/>
      <c r="N290" s="64"/>
      <c r="O290" s="72"/>
      <c r="P290" s="64"/>
      <c r="Q290" s="72"/>
      <c r="R290" s="64"/>
      <c r="S290" s="72"/>
      <c r="T290" s="64"/>
      <c r="U290" s="72" t="s">
        <v>480</v>
      </c>
      <c r="V290" s="64"/>
      <c r="W290" s="72"/>
      <c r="X290" s="72"/>
      <c r="Y290" s="72"/>
    </row>
    <row r="291" spans="2:25" x14ac:dyDescent="0.25">
      <c r="B291" s="60" t="s">
        <v>363</v>
      </c>
      <c r="C291" s="30" t="s">
        <v>12</v>
      </c>
      <c r="D291" s="72"/>
      <c r="E291" s="64"/>
      <c r="F291" s="72"/>
      <c r="G291" s="64"/>
      <c r="H291" s="72"/>
      <c r="I291" s="64"/>
      <c r="J291" s="72"/>
      <c r="K291" s="72"/>
      <c r="L291" s="64"/>
      <c r="M291" s="72"/>
      <c r="N291" s="64"/>
      <c r="O291" s="72"/>
      <c r="P291" s="64"/>
      <c r="Q291" s="72"/>
      <c r="R291" s="64"/>
      <c r="S291" s="72"/>
      <c r="T291" s="64"/>
      <c r="U291" s="72" t="s">
        <v>480</v>
      </c>
      <c r="V291" s="64"/>
      <c r="W291" s="72"/>
      <c r="X291" s="72"/>
      <c r="Y291" s="72"/>
    </row>
    <row r="292" spans="2:25" x14ac:dyDescent="0.25">
      <c r="B292" s="60" t="s">
        <v>364</v>
      </c>
      <c r="C292" s="30" t="s">
        <v>14</v>
      </c>
      <c r="D292" s="72"/>
      <c r="E292" s="64"/>
      <c r="F292" s="72"/>
      <c r="G292" s="64"/>
      <c r="H292" s="72"/>
      <c r="I292" s="64"/>
      <c r="J292" s="72"/>
      <c r="K292" s="72"/>
      <c r="L292" s="64"/>
      <c r="M292" s="72"/>
      <c r="N292" s="64"/>
      <c r="O292" s="72"/>
      <c r="P292" s="64"/>
      <c r="Q292" s="72"/>
      <c r="R292" s="64"/>
      <c r="S292" s="72"/>
      <c r="T292" s="64"/>
      <c r="U292" s="72" t="s">
        <v>480</v>
      </c>
      <c r="V292" s="64"/>
      <c r="W292" s="72"/>
      <c r="X292" s="72"/>
      <c r="Y292" s="72"/>
    </row>
    <row r="293" spans="2:25" x14ac:dyDescent="0.25">
      <c r="B293" s="60" t="s">
        <v>365</v>
      </c>
      <c r="C293" s="30" t="s">
        <v>16</v>
      </c>
      <c r="D293" s="72"/>
      <c r="E293" s="64"/>
      <c r="F293" s="72"/>
      <c r="G293" s="64"/>
      <c r="H293" s="72"/>
      <c r="I293" s="64"/>
      <c r="J293" s="72"/>
      <c r="K293" s="72"/>
      <c r="L293" s="64"/>
      <c r="M293" s="72"/>
      <c r="N293" s="64"/>
      <c r="O293" s="72"/>
      <c r="P293" s="64"/>
      <c r="Q293" s="72"/>
      <c r="R293" s="64"/>
      <c r="S293" s="72"/>
      <c r="T293" s="64"/>
      <c r="U293" s="72" t="s">
        <v>480</v>
      </c>
      <c r="V293" s="64"/>
      <c r="W293" s="72"/>
      <c r="X293" s="72"/>
      <c r="Y293" s="72"/>
    </row>
    <row r="294" spans="2:25" x14ac:dyDescent="0.25">
      <c r="B294" s="60" t="s">
        <v>366</v>
      </c>
      <c r="C294" s="30" t="s">
        <v>18</v>
      </c>
      <c r="D294" s="72"/>
      <c r="E294" s="64"/>
      <c r="F294" s="72"/>
      <c r="G294" s="64"/>
      <c r="H294" s="72"/>
      <c r="I294" s="64"/>
      <c r="J294" s="72"/>
      <c r="K294" s="72"/>
      <c r="L294" s="64"/>
      <c r="M294" s="72"/>
      <c r="N294" s="64"/>
      <c r="O294" s="72"/>
      <c r="P294" s="64"/>
      <c r="Q294" s="72"/>
      <c r="R294" s="64"/>
      <c r="S294" s="72"/>
      <c r="T294" s="64"/>
      <c r="U294" s="72"/>
      <c r="V294" s="64"/>
      <c r="W294" s="72"/>
      <c r="X294" s="72"/>
      <c r="Y294" s="72"/>
    </row>
    <row r="295" spans="2:25" x14ac:dyDescent="0.25">
      <c r="B295" s="60" t="s">
        <v>367</v>
      </c>
      <c r="C295" s="30" t="s">
        <v>20</v>
      </c>
      <c r="D295" s="72"/>
      <c r="E295" s="64"/>
      <c r="F295" s="72"/>
      <c r="G295" s="64"/>
      <c r="H295" s="72"/>
      <c r="I295" s="64"/>
      <c r="J295" s="72"/>
      <c r="K295" s="72"/>
      <c r="L295" s="64"/>
      <c r="M295" s="72"/>
      <c r="N295" s="64"/>
      <c r="O295" s="72"/>
      <c r="P295" s="64"/>
      <c r="Q295" s="72"/>
      <c r="R295" s="64"/>
      <c r="S295" s="72"/>
      <c r="T295" s="64"/>
      <c r="U295" s="72"/>
      <c r="V295" s="64"/>
      <c r="W295" s="72"/>
      <c r="X295" s="72"/>
      <c r="Y295" s="72"/>
    </row>
    <row r="296" spans="2:25" x14ac:dyDescent="0.25">
      <c r="B296" s="60" t="s">
        <v>368</v>
      </c>
      <c r="C296" s="30" t="s">
        <v>22</v>
      </c>
      <c r="D296" s="72"/>
      <c r="E296" s="64"/>
      <c r="F296" s="72"/>
      <c r="G296" s="64"/>
      <c r="H296" s="72"/>
      <c r="I296" s="64"/>
      <c r="J296" s="72"/>
      <c r="K296" s="72"/>
      <c r="L296" s="64"/>
      <c r="M296" s="72"/>
      <c r="N296" s="64"/>
      <c r="O296" s="72"/>
      <c r="P296" s="64"/>
      <c r="Q296" s="72"/>
      <c r="R296" s="64"/>
      <c r="S296" s="72"/>
      <c r="T296" s="64"/>
      <c r="U296" s="72"/>
      <c r="V296" s="64"/>
      <c r="W296" s="72"/>
      <c r="X296" s="72"/>
      <c r="Y296" s="72"/>
    </row>
    <row r="297" spans="2:25" x14ac:dyDescent="0.25">
      <c r="B297" s="60" t="s">
        <v>369</v>
      </c>
      <c r="C297" s="30" t="s">
        <v>32</v>
      </c>
      <c r="D297" s="72"/>
      <c r="E297" s="64"/>
      <c r="F297" s="72"/>
      <c r="G297" s="64"/>
      <c r="H297" s="72"/>
      <c r="I297" s="64"/>
      <c r="J297" s="72"/>
      <c r="K297" s="72"/>
      <c r="L297" s="64"/>
      <c r="M297" s="72"/>
      <c r="N297" s="64"/>
      <c r="O297" s="72"/>
      <c r="P297" s="64"/>
      <c r="Q297" s="72"/>
      <c r="R297" s="64"/>
      <c r="S297" s="72"/>
      <c r="T297" s="64"/>
      <c r="U297" s="72" t="s">
        <v>480</v>
      </c>
      <c r="V297" s="64"/>
      <c r="W297" s="72"/>
      <c r="X297" s="72"/>
      <c r="Y297" s="72"/>
    </row>
    <row r="298" spans="2:25" x14ac:dyDescent="0.25">
      <c r="B298" s="60" t="s">
        <v>370</v>
      </c>
      <c r="C298" s="30" t="s">
        <v>34</v>
      </c>
      <c r="D298" s="72"/>
      <c r="E298" s="64"/>
      <c r="F298" s="72"/>
      <c r="G298" s="64"/>
      <c r="H298" s="72"/>
      <c r="I298" s="64"/>
      <c r="J298" s="72"/>
      <c r="K298" s="72"/>
      <c r="L298" s="64"/>
      <c r="M298" s="72"/>
      <c r="N298" s="64"/>
      <c r="O298" s="72"/>
      <c r="P298" s="64"/>
      <c r="Q298" s="72"/>
      <c r="R298" s="64"/>
      <c r="S298" s="72"/>
      <c r="T298" s="64"/>
      <c r="U298" s="72" t="s">
        <v>480</v>
      </c>
      <c r="V298" s="64"/>
      <c r="W298" s="72"/>
      <c r="X298" s="72"/>
      <c r="Y298" s="72"/>
    </row>
    <row r="299" spans="2:25" x14ac:dyDescent="0.25">
      <c r="B299" s="60" t="s">
        <v>371</v>
      </c>
      <c r="C299" s="30" t="s">
        <v>36</v>
      </c>
      <c r="D299" s="72"/>
      <c r="E299" s="64"/>
      <c r="F299" s="72"/>
      <c r="G299" s="64"/>
      <c r="H299" s="72"/>
      <c r="I299" s="64"/>
      <c r="J299" s="72"/>
      <c r="K299" s="72"/>
      <c r="L299" s="64"/>
      <c r="M299" s="72"/>
      <c r="N299" s="64"/>
      <c r="O299" s="72"/>
      <c r="P299" s="64"/>
      <c r="Q299" s="72"/>
      <c r="R299" s="64"/>
      <c r="S299" s="72"/>
      <c r="T299" s="64"/>
      <c r="U299" s="72" t="s">
        <v>480</v>
      </c>
      <c r="V299" s="64"/>
      <c r="W299" s="72"/>
      <c r="X299" s="72"/>
      <c r="Y299" s="72"/>
    </row>
    <row r="300" spans="2:25" x14ac:dyDescent="0.25">
      <c r="B300" s="60" t="s">
        <v>372</v>
      </c>
      <c r="C300" s="30" t="s">
        <v>38</v>
      </c>
      <c r="D300" s="72"/>
      <c r="E300" s="64"/>
      <c r="F300" s="72"/>
      <c r="G300" s="64"/>
      <c r="H300" s="72"/>
      <c r="I300" s="64"/>
      <c r="J300" s="72"/>
      <c r="K300" s="72"/>
      <c r="L300" s="64"/>
      <c r="M300" s="72"/>
      <c r="N300" s="64"/>
      <c r="O300" s="72"/>
      <c r="P300" s="64"/>
      <c r="Q300" s="72"/>
      <c r="R300" s="64"/>
      <c r="S300" s="72"/>
      <c r="T300" s="64"/>
      <c r="U300" s="72" t="s">
        <v>480</v>
      </c>
      <c r="V300" s="64"/>
      <c r="W300" s="72"/>
      <c r="X300" s="72"/>
      <c r="Y300" s="72"/>
    </row>
    <row r="301" spans="2:25" x14ac:dyDescent="0.25">
      <c r="B301" s="60" t="s">
        <v>373</v>
      </c>
      <c r="C301" s="30" t="s">
        <v>40</v>
      </c>
      <c r="D301" s="72"/>
      <c r="E301" s="64"/>
      <c r="F301" s="72"/>
      <c r="G301" s="64"/>
      <c r="H301" s="72"/>
      <c r="I301" s="64"/>
      <c r="J301" s="72"/>
      <c r="K301" s="72"/>
      <c r="L301" s="64"/>
      <c r="M301" s="72"/>
      <c r="N301" s="64"/>
      <c r="O301" s="72"/>
      <c r="P301" s="64"/>
      <c r="Q301" s="72"/>
      <c r="R301" s="64"/>
      <c r="S301" s="72"/>
      <c r="T301" s="64"/>
      <c r="U301" s="72" t="s">
        <v>480</v>
      </c>
      <c r="V301" s="64"/>
      <c r="W301" s="72"/>
      <c r="X301" s="72"/>
      <c r="Y301" s="72"/>
    </row>
    <row r="302" spans="2:25" x14ac:dyDescent="0.25">
      <c r="B302" s="60" t="s">
        <v>374</v>
      </c>
      <c r="C302" s="30" t="s">
        <v>42</v>
      </c>
      <c r="D302" s="72"/>
      <c r="E302" s="64"/>
      <c r="F302" s="72"/>
      <c r="G302" s="64"/>
      <c r="H302" s="72"/>
      <c r="I302" s="64"/>
      <c r="J302" s="72"/>
      <c r="K302" s="72"/>
      <c r="L302" s="64"/>
      <c r="M302" s="72"/>
      <c r="N302" s="64"/>
      <c r="O302" s="72"/>
      <c r="P302" s="64"/>
      <c r="Q302" s="72"/>
      <c r="R302" s="64"/>
      <c r="S302" s="72"/>
      <c r="T302" s="64"/>
      <c r="U302" s="72" t="s">
        <v>480</v>
      </c>
      <c r="V302" s="64"/>
      <c r="W302" s="72"/>
      <c r="X302" s="72"/>
      <c r="Y302" s="72"/>
    </row>
    <row r="303" spans="2:25" x14ac:dyDescent="0.25">
      <c r="B303" s="31" t="s">
        <v>375</v>
      </c>
      <c r="C303" s="59" t="s">
        <v>44</v>
      </c>
      <c r="D303" s="73"/>
      <c r="E303" s="69"/>
      <c r="F303" s="73"/>
      <c r="G303" s="69"/>
      <c r="H303" s="73"/>
      <c r="I303" s="69"/>
      <c r="J303" s="73"/>
      <c r="K303" s="73"/>
      <c r="L303" s="69"/>
      <c r="M303" s="73"/>
      <c r="N303" s="69"/>
      <c r="O303" s="73"/>
      <c r="P303" s="69"/>
      <c r="Q303" s="73"/>
      <c r="R303" s="69"/>
      <c r="S303" s="73"/>
      <c r="T303" s="69"/>
      <c r="U303" s="73" t="s">
        <v>480</v>
      </c>
      <c r="V303" s="69"/>
      <c r="W303" s="73"/>
      <c r="X303" s="73"/>
      <c r="Y303" s="73"/>
    </row>
    <row r="304" spans="2:25" x14ac:dyDescent="0.25">
      <c r="B304" s="42" t="s">
        <v>376</v>
      </c>
      <c r="C304" s="43"/>
      <c r="D304" s="71"/>
      <c r="E304" s="66"/>
      <c r="F304" s="71"/>
      <c r="G304" s="66"/>
      <c r="H304" s="71"/>
      <c r="I304" s="66"/>
      <c r="J304" s="71"/>
      <c r="K304" s="71"/>
      <c r="L304" s="66"/>
      <c r="M304" s="71"/>
      <c r="N304" s="66"/>
      <c r="O304" s="71"/>
      <c r="P304" s="66"/>
      <c r="Q304" s="71"/>
      <c r="R304" s="66"/>
      <c r="S304" s="71"/>
      <c r="T304" s="66"/>
      <c r="U304" s="71"/>
      <c r="V304" s="66"/>
      <c r="W304" s="71"/>
      <c r="X304" s="71"/>
      <c r="Y304" s="71"/>
    </row>
    <row r="305" spans="2:25" x14ac:dyDescent="0.25">
      <c r="B305" s="60" t="s">
        <v>377</v>
      </c>
      <c r="C305" s="30" t="s">
        <v>378</v>
      </c>
      <c r="D305" s="72"/>
      <c r="E305" s="64"/>
      <c r="F305" s="72"/>
      <c r="G305" s="64"/>
      <c r="H305" s="72"/>
      <c r="I305" s="64"/>
      <c r="J305" s="72"/>
      <c r="K305" s="72" t="s">
        <v>480</v>
      </c>
      <c r="L305" s="64"/>
      <c r="M305" s="72"/>
      <c r="N305" s="64"/>
      <c r="O305" s="72"/>
      <c r="P305" s="64"/>
      <c r="Q305" s="72"/>
      <c r="R305" s="64"/>
      <c r="S305" s="72"/>
      <c r="T305" s="64"/>
      <c r="U305" s="72" t="s">
        <v>480</v>
      </c>
      <c r="V305" s="64" t="s">
        <v>480</v>
      </c>
      <c r="W305" s="72"/>
      <c r="X305" s="72"/>
      <c r="Y305" s="72"/>
    </row>
    <row r="306" spans="2:25" x14ac:dyDescent="0.25">
      <c r="B306" s="60" t="s">
        <v>379</v>
      </c>
      <c r="C306" s="30" t="s">
        <v>380</v>
      </c>
      <c r="D306" s="72"/>
      <c r="E306" s="64"/>
      <c r="F306" s="72"/>
      <c r="G306" s="64"/>
      <c r="H306" s="72"/>
      <c r="I306" s="64"/>
      <c r="J306" s="72"/>
      <c r="K306" s="72" t="s">
        <v>480</v>
      </c>
      <c r="L306" s="64"/>
      <c r="M306" s="72"/>
      <c r="N306" s="64"/>
      <c r="O306" s="72"/>
      <c r="P306" s="64"/>
      <c r="Q306" s="72"/>
      <c r="R306" s="64"/>
      <c r="S306" s="72"/>
      <c r="T306" s="64"/>
      <c r="U306" s="72" t="s">
        <v>480</v>
      </c>
      <c r="V306" s="64" t="s">
        <v>480</v>
      </c>
      <c r="W306" s="72"/>
      <c r="X306" s="72"/>
      <c r="Y306" s="72"/>
    </row>
    <row r="307" spans="2:25" x14ac:dyDescent="0.25">
      <c r="B307" s="60" t="s">
        <v>381</v>
      </c>
      <c r="C307" s="30" t="s">
        <v>382</v>
      </c>
      <c r="D307" s="72"/>
      <c r="E307" s="64"/>
      <c r="F307" s="72"/>
      <c r="G307" s="64"/>
      <c r="H307" s="72"/>
      <c r="I307" s="64"/>
      <c r="J307" s="72"/>
      <c r="K307" s="72" t="s">
        <v>480</v>
      </c>
      <c r="L307" s="64"/>
      <c r="M307" s="72"/>
      <c r="N307" s="64"/>
      <c r="O307" s="72"/>
      <c r="P307" s="64"/>
      <c r="Q307" s="72"/>
      <c r="R307" s="64"/>
      <c r="S307" s="72"/>
      <c r="T307" s="64"/>
      <c r="U307" s="72" t="s">
        <v>480</v>
      </c>
      <c r="V307" s="64" t="s">
        <v>480</v>
      </c>
      <c r="W307" s="72"/>
      <c r="X307" s="72"/>
      <c r="Y307" s="72"/>
    </row>
    <row r="308" spans="2:25" x14ac:dyDescent="0.25">
      <c r="B308" s="60" t="s">
        <v>383</v>
      </c>
      <c r="C308" s="30" t="s">
        <v>42</v>
      </c>
      <c r="D308" s="72"/>
      <c r="E308" s="64"/>
      <c r="F308" s="72"/>
      <c r="G308" s="64"/>
      <c r="H308" s="72"/>
      <c r="I308" s="64"/>
      <c r="J308" s="72"/>
      <c r="K308" s="72" t="s">
        <v>480</v>
      </c>
      <c r="L308" s="64"/>
      <c r="M308" s="72"/>
      <c r="N308" s="64"/>
      <c r="O308" s="72"/>
      <c r="P308" s="64"/>
      <c r="Q308" s="72"/>
      <c r="R308" s="64"/>
      <c r="S308" s="72"/>
      <c r="T308" s="64"/>
      <c r="U308" s="72" t="s">
        <v>480</v>
      </c>
      <c r="V308" s="64" t="s">
        <v>480</v>
      </c>
      <c r="W308" s="72"/>
      <c r="X308" s="72"/>
      <c r="Y308" s="72"/>
    </row>
    <row r="309" spans="2:25" x14ac:dyDescent="0.25">
      <c r="B309" s="31" t="s">
        <v>384</v>
      </c>
      <c r="C309" s="59" t="s">
        <v>44</v>
      </c>
      <c r="D309" s="73"/>
      <c r="E309" s="69"/>
      <c r="F309" s="73"/>
      <c r="G309" s="69"/>
      <c r="H309" s="73"/>
      <c r="I309" s="69"/>
      <c r="J309" s="73"/>
      <c r="K309" s="73" t="s">
        <v>480</v>
      </c>
      <c r="L309" s="69"/>
      <c r="M309" s="73"/>
      <c r="N309" s="69"/>
      <c r="O309" s="73"/>
      <c r="P309" s="69"/>
      <c r="Q309" s="73"/>
      <c r="R309" s="69"/>
      <c r="S309" s="73"/>
      <c r="T309" s="69"/>
      <c r="U309" s="73" t="s">
        <v>480</v>
      </c>
      <c r="V309" s="69"/>
      <c r="W309" s="73"/>
      <c r="X309" s="73"/>
      <c r="Y309" s="73"/>
    </row>
    <row r="310" spans="2:25" x14ac:dyDescent="0.25">
      <c r="B310" s="42" t="s">
        <v>385</v>
      </c>
      <c r="C310" s="43"/>
      <c r="D310" s="71"/>
      <c r="E310" s="66"/>
      <c r="F310" s="71"/>
      <c r="G310" s="66"/>
      <c r="H310" s="71"/>
      <c r="I310" s="66"/>
      <c r="J310" s="71"/>
      <c r="K310" s="71"/>
      <c r="L310" s="66"/>
      <c r="M310" s="71"/>
      <c r="N310" s="66"/>
      <c r="O310" s="71"/>
      <c r="P310" s="66"/>
      <c r="Q310" s="71"/>
      <c r="R310" s="66"/>
      <c r="S310" s="71"/>
      <c r="T310" s="66"/>
      <c r="U310" s="71"/>
      <c r="V310" s="66"/>
      <c r="W310" s="71"/>
      <c r="X310" s="71"/>
      <c r="Y310" s="71"/>
    </row>
    <row r="311" spans="2:25" x14ac:dyDescent="0.25">
      <c r="B311" s="60" t="s">
        <v>386</v>
      </c>
      <c r="C311" s="30" t="s">
        <v>378</v>
      </c>
      <c r="D311" s="72"/>
      <c r="E311" s="64"/>
      <c r="F311" s="72"/>
      <c r="G311" s="64"/>
      <c r="H311" s="72"/>
      <c r="I311" s="64"/>
      <c r="J311" s="72"/>
      <c r="K311" s="72" t="s">
        <v>480</v>
      </c>
      <c r="L311" s="64"/>
      <c r="M311" s="72"/>
      <c r="N311" s="64"/>
      <c r="O311" s="72"/>
      <c r="P311" s="64"/>
      <c r="Q311" s="72"/>
      <c r="R311" s="64"/>
      <c r="S311" s="72"/>
      <c r="T311" s="64"/>
      <c r="U311" s="72" t="s">
        <v>480</v>
      </c>
      <c r="V311" s="64"/>
      <c r="W311" s="72"/>
      <c r="X311" s="72"/>
      <c r="Y311" s="72"/>
    </row>
    <row r="312" spans="2:25" x14ac:dyDescent="0.25">
      <c r="B312" s="60" t="s">
        <v>387</v>
      </c>
      <c r="C312" s="30" t="s">
        <v>380</v>
      </c>
      <c r="D312" s="72"/>
      <c r="E312" s="64"/>
      <c r="F312" s="72"/>
      <c r="G312" s="64"/>
      <c r="H312" s="72"/>
      <c r="I312" s="64"/>
      <c r="J312" s="72"/>
      <c r="K312" s="72" t="s">
        <v>480</v>
      </c>
      <c r="L312" s="64"/>
      <c r="M312" s="72"/>
      <c r="N312" s="64"/>
      <c r="O312" s="72"/>
      <c r="P312" s="64"/>
      <c r="Q312" s="72"/>
      <c r="R312" s="64"/>
      <c r="S312" s="72"/>
      <c r="T312" s="64"/>
      <c r="U312" s="72" t="s">
        <v>480</v>
      </c>
      <c r="V312" s="64"/>
      <c r="W312" s="72"/>
      <c r="X312" s="72"/>
      <c r="Y312" s="72"/>
    </row>
    <row r="313" spans="2:25" x14ac:dyDescent="0.25">
      <c r="B313" s="60" t="s">
        <v>388</v>
      </c>
      <c r="C313" s="30" t="s">
        <v>382</v>
      </c>
      <c r="D313" s="72"/>
      <c r="E313" s="64"/>
      <c r="F313" s="72"/>
      <c r="G313" s="64"/>
      <c r="H313" s="72"/>
      <c r="I313" s="64"/>
      <c r="J313" s="72"/>
      <c r="K313" s="72" t="s">
        <v>480</v>
      </c>
      <c r="L313" s="64"/>
      <c r="M313" s="72"/>
      <c r="N313" s="64"/>
      <c r="O313" s="72"/>
      <c r="P313" s="64"/>
      <c r="Q313" s="72"/>
      <c r="R313" s="64"/>
      <c r="S313" s="72"/>
      <c r="T313" s="64"/>
      <c r="U313" s="72" t="s">
        <v>480</v>
      </c>
      <c r="V313" s="64"/>
      <c r="W313" s="72"/>
      <c r="X313" s="72"/>
      <c r="Y313" s="72"/>
    </row>
    <row r="314" spans="2:25" x14ac:dyDescent="0.25">
      <c r="B314" s="60" t="s">
        <v>389</v>
      </c>
      <c r="C314" s="30" t="s">
        <v>42</v>
      </c>
      <c r="D314" s="72"/>
      <c r="E314" s="64"/>
      <c r="F314" s="72"/>
      <c r="G314" s="64"/>
      <c r="H314" s="72"/>
      <c r="I314" s="64"/>
      <c r="J314" s="72"/>
      <c r="K314" s="72" t="s">
        <v>480</v>
      </c>
      <c r="L314" s="64"/>
      <c r="M314" s="72"/>
      <c r="N314" s="64"/>
      <c r="O314" s="72"/>
      <c r="P314" s="64"/>
      <c r="Q314" s="72"/>
      <c r="R314" s="64"/>
      <c r="S314" s="72"/>
      <c r="T314" s="64"/>
      <c r="U314" s="72" t="s">
        <v>480</v>
      </c>
      <c r="V314" s="64"/>
      <c r="W314" s="72"/>
      <c r="X314" s="72"/>
      <c r="Y314" s="72"/>
    </row>
    <row r="315" spans="2:25" x14ac:dyDescent="0.25">
      <c r="B315" s="31" t="s">
        <v>390</v>
      </c>
      <c r="C315" s="59" t="s">
        <v>44</v>
      </c>
      <c r="D315" s="73"/>
      <c r="E315" s="69"/>
      <c r="F315" s="73"/>
      <c r="G315" s="69"/>
      <c r="H315" s="73"/>
      <c r="I315" s="69"/>
      <c r="J315" s="73"/>
      <c r="K315" s="73" t="s">
        <v>480</v>
      </c>
      <c r="L315" s="69"/>
      <c r="M315" s="73"/>
      <c r="N315" s="69"/>
      <c r="O315" s="73"/>
      <c r="P315" s="69"/>
      <c r="Q315" s="73"/>
      <c r="R315" s="69"/>
      <c r="S315" s="73"/>
      <c r="T315" s="69"/>
      <c r="U315" s="73" t="s">
        <v>480</v>
      </c>
      <c r="V315" s="69"/>
      <c r="W315" s="73"/>
      <c r="X315" s="73"/>
      <c r="Y315" s="73"/>
    </row>
    <row r="316" spans="2:25" x14ac:dyDescent="0.25">
      <c r="B316" s="42" t="s">
        <v>391</v>
      </c>
      <c r="C316" s="43"/>
      <c r="D316" s="71"/>
      <c r="E316" s="66"/>
      <c r="F316" s="71"/>
      <c r="G316" s="66"/>
      <c r="H316" s="71"/>
      <c r="I316" s="66"/>
      <c r="J316" s="71"/>
      <c r="K316" s="71"/>
      <c r="L316" s="66"/>
      <c r="M316" s="71"/>
      <c r="N316" s="66"/>
      <c r="O316" s="71"/>
      <c r="P316" s="66"/>
      <c r="Q316" s="71"/>
      <c r="R316" s="66"/>
      <c r="S316" s="71"/>
      <c r="T316" s="66"/>
      <c r="U316" s="71"/>
      <c r="V316" s="66"/>
      <c r="W316" s="71"/>
      <c r="X316" s="71"/>
      <c r="Y316" s="71"/>
    </row>
    <row r="317" spans="2:25" x14ac:dyDescent="0.25">
      <c r="B317" s="60" t="s">
        <v>392</v>
      </c>
      <c r="C317" s="30" t="s">
        <v>393</v>
      </c>
      <c r="D317" s="72"/>
      <c r="E317" s="64"/>
      <c r="F317" s="72"/>
      <c r="G317" s="64"/>
      <c r="H317" s="72"/>
      <c r="I317" s="64"/>
      <c r="J317" s="72"/>
      <c r="K317" s="72"/>
      <c r="L317" s="64"/>
      <c r="M317" s="72"/>
      <c r="N317" s="64"/>
      <c r="O317" s="72" t="s">
        <v>480</v>
      </c>
      <c r="P317" s="64"/>
      <c r="Q317" s="72"/>
      <c r="R317" s="64"/>
      <c r="S317" s="72"/>
      <c r="T317" s="64"/>
      <c r="U317" s="72" t="s">
        <v>480</v>
      </c>
      <c r="V317" s="64" t="s">
        <v>480</v>
      </c>
      <c r="W317" s="72"/>
      <c r="X317" s="72"/>
      <c r="Y317" s="72"/>
    </row>
    <row r="318" spans="2:25" x14ac:dyDescent="0.25">
      <c r="B318" s="60" t="s">
        <v>394</v>
      </c>
      <c r="C318" s="30" t="s">
        <v>395</v>
      </c>
      <c r="D318" s="72"/>
      <c r="E318" s="64"/>
      <c r="F318" s="72"/>
      <c r="G318" s="64"/>
      <c r="H318" s="72"/>
      <c r="I318" s="64"/>
      <c r="J318" s="72"/>
      <c r="K318" s="72"/>
      <c r="L318" s="64"/>
      <c r="M318" s="72"/>
      <c r="N318" s="64" t="s">
        <v>480</v>
      </c>
      <c r="O318" s="72"/>
      <c r="P318" s="64"/>
      <c r="Q318" s="72"/>
      <c r="R318" s="64"/>
      <c r="S318" s="72"/>
      <c r="T318" s="64"/>
      <c r="U318" s="72" t="s">
        <v>480</v>
      </c>
      <c r="V318" s="64" t="s">
        <v>480</v>
      </c>
      <c r="W318" s="72"/>
      <c r="X318" s="72"/>
      <c r="Y318" s="72"/>
    </row>
    <row r="319" spans="2:25" x14ac:dyDescent="0.25">
      <c r="B319" s="60" t="s">
        <v>396</v>
      </c>
      <c r="C319" s="30" t="s">
        <v>36</v>
      </c>
      <c r="D319" s="72"/>
      <c r="E319" s="64"/>
      <c r="F319" s="72"/>
      <c r="G319" s="64"/>
      <c r="H319" s="72"/>
      <c r="I319" s="64"/>
      <c r="J319" s="72"/>
      <c r="K319" s="72"/>
      <c r="L319" s="64"/>
      <c r="M319" s="72"/>
      <c r="N319" s="64"/>
      <c r="O319" s="72"/>
      <c r="P319" s="64"/>
      <c r="Q319" s="72"/>
      <c r="R319" s="64"/>
      <c r="S319" s="72"/>
      <c r="T319" s="64"/>
      <c r="U319" s="72"/>
      <c r="V319" s="64"/>
      <c r="W319" s="72"/>
      <c r="X319" s="72"/>
      <c r="Y319" s="72"/>
    </row>
    <row r="320" spans="2:25" x14ac:dyDescent="0.25">
      <c r="B320" s="60" t="s">
        <v>397</v>
      </c>
      <c r="C320" s="30" t="s">
        <v>38</v>
      </c>
      <c r="D320" s="72"/>
      <c r="E320" s="64"/>
      <c r="F320" s="72"/>
      <c r="G320" s="64"/>
      <c r="H320" s="72"/>
      <c r="I320" s="64"/>
      <c r="J320" s="72"/>
      <c r="K320" s="72"/>
      <c r="L320" s="64"/>
      <c r="M320" s="72"/>
      <c r="N320" s="64"/>
      <c r="O320" s="72"/>
      <c r="P320" s="64"/>
      <c r="Q320" s="72"/>
      <c r="R320" s="64"/>
      <c r="S320" s="72"/>
      <c r="T320" s="64"/>
      <c r="U320" s="72"/>
      <c r="V320" s="64"/>
      <c r="W320" s="72"/>
      <c r="X320" s="72"/>
      <c r="Y320" s="72"/>
    </row>
    <row r="321" spans="2:25" x14ac:dyDescent="0.25">
      <c r="B321" s="60" t="s">
        <v>398</v>
      </c>
      <c r="C321" s="30" t="s">
        <v>40</v>
      </c>
      <c r="D321" s="72"/>
      <c r="E321" s="64"/>
      <c r="F321" s="72"/>
      <c r="G321" s="64"/>
      <c r="H321" s="72"/>
      <c r="I321" s="64"/>
      <c r="J321" s="72"/>
      <c r="K321" s="72"/>
      <c r="L321" s="64"/>
      <c r="M321" s="72"/>
      <c r="N321" s="64"/>
      <c r="O321" s="72"/>
      <c r="P321" s="64"/>
      <c r="Q321" s="72"/>
      <c r="R321" s="64"/>
      <c r="S321" s="72"/>
      <c r="T321" s="64"/>
      <c r="U321" s="72"/>
      <c r="V321" s="64"/>
      <c r="W321" s="72"/>
      <c r="X321" s="72"/>
      <c r="Y321" s="72"/>
    </row>
    <row r="322" spans="2:25" x14ac:dyDescent="0.25">
      <c r="B322" s="60" t="s">
        <v>399</v>
      </c>
      <c r="C322" s="30" t="s">
        <v>42</v>
      </c>
      <c r="D322" s="72"/>
      <c r="E322" s="64"/>
      <c r="F322" s="72"/>
      <c r="G322" s="64"/>
      <c r="H322" s="72"/>
      <c r="I322" s="64"/>
      <c r="J322" s="72"/>
      <c r="K322" s="72"/>
      <c r="L322" s="64"/>
      <c r="M322" s="72"/>
      <c r="N322" s="64"/>
      <c r="O322" s="72"/>
      <c r="P322" s="64"/>
      <c r="Q322" s="72"/>
      <c r="R322" s="64"/>
      <c r="S322" s="72"/>
      <c r="T322" s="64"/>
      <c r="U322" s="72"/>
      <c r="V322" s="64"/>
      <c r="W322" s="72"/>
      <c r="X322" s="72"/>
      <c r="Y322" s="72"/>
    </row>
    <row r="323" spans="2:25" x14ac:dyDescent="0.25">
      <c r="B323" s="31" t="s">
        <v>400</v>
      </c>
      <c r="C323" s="59" t="s">
        <v>44</v>
      </c>
      <c r="D323" s="73"/>
      <c r="E323" s="69"/>
      <c r="F323" s="73"/>
      <c r="G323" s="69"/>
      <c r="H323" s="73"/>
      <c r="I323" s="69"/>
      <c r="J323" s="73"/>
      <c r="K323" s="73"/>
      <c r="L323" s="69"/>
      <c r="M323" s="73"/>
      <c r="N323" s="69"/>
      <c r="O323" s="73"/>
      <c r="P323" s="69"/>
      <c r="Q323" s="73"/>
      <c r="R323" s="69"/>
      <c r="S323" s="73"/>
      <c r="T323" s="69"/>
      <c r="U323" s="73"/>
      <c r="V323" s="69"/>
      <c r="W323" s="73"/>
      <c r="X323" s="73"/>
      <c r="Y323" s="73"/>
    </row>
    <row r="324" spans="2:25" x14ac:dyDescent="0.25">
      <c r="B324" s="42" t="s">
        <v>401</v>
      </c>
      <c r="C324" s="43"/>
      <c r="D324" s="71"/>
      <c r="E324" s="66"/>
      <c r="F324" s="71"/>
      <c r="G324" s="66"/>
      <c r="H324" s="71"/>
      <c r="I324" s="66"/>
      <c r="J324" s="71"/>
      <c r="K324" s="71"/>
      <c r="L324" s="66"/>
      <c r="M324" s="71"/>
      <c r="N324" s="66"/>
      <c r="O324" s="71"/>
      <c r="P324" s="66"/>
      <c r="Q324" s="71"/>
      <c r="R324" s="66"/>
      <c r="S324" s="71"/>
      <c r="T324" s="66"/>
      <c r="U324" s="71"/>
      <c r="V324" s="66"/>
      <c r="W324" s="71"/>
      <c r="X324" s="71"/>
      <c r="Y324" s="71"/>
    </row>
    <row r="325" spans="2:25" x14ac:dyDescent="0.25">
      <c r="B325" s="60" t="s">
        <v>402</v>
      </c>
      <c r="C325" s="30" t="s">
        <v>393</v>
      </c>
      <c r="D325" s="72"/>
      <c r="E325" s="64"/>
      <c r="F325" s="72"/>
      <c r="G325" s="64"/>
      <c r="H325" s="72"/>
      <c r="I325" s="64"/>
      <c r="J325" s="72"/>
      <c r="K325" s="72"/>
      <c r="L325" s="64"/>
      <c r="M325" s="72"/>
      <c r="N325" s="64"/>
      <c r="O325" s="72"/>
      <c r="P325" s="64"/>
      <c r="Q325" s="72"/>
      <c r="R325" s="64"/>
      <c r="S325" s="72"/>
      <c r="T325" s="64"/>
      <c r="U325" s="72"/>
      <c r="V325" s="64"/>
      <c r="W325" s="72"/>
      <c r="X325" s="72"/>
      <c r="Y325" s="72"/>
    </row>
    <row r="326" spans="2:25" x14ac:dyDescent="0.25">
      <c r="B326" s="60" t="s">
        <v>403</v>
      </c>
      <c r="C326" s="30" t="s">
        <v>395</v>
      </c>
      <c r="D326" s="72"/>
      <c r="E326" s="64"/>
      <c r="F326" s="72"/>
      <c r="G326" s="64"/>
      <c r="H326" s="72"/>
      <c r="I326" s="64"/>
      <c r="J326" s="72"/>
      <c r="K326" s="72"/>
      <c r="L326" s="64"/>
      <c r="M326" s="72"/>
      <c r="N326" s="64"/>
      <c r="O326" s="72"/>
      <c r="P326" s="64"/>
      <c r="Q326" s="72"/>
      <c r="R326" s="64"/>
      <c r="S326" s="72"/>
      <c r="T326" s="64"/>
      <c r="U326" s="72"/>
      <c r="V326" s="64"/>
      <c r="W326" s="72"/>
      <c r="X326" s="72"/>
      <c r="Y326" s="72"/>
    </row>
    <row r="327" spans="2:25" x14ac:dyDescent="0.25">
      <c r="B327" s="60" t="s">
        <v>404</v>
      </c>
      <c r="C327" s="30" t="s">
        <v>36</v>
      </c>
      <c r="D327" s="72"/>
      <c r="E327" s="64"/>
      <c r="F327" s="72"/>
      <c r="G327" s="64"/>
      <c r="H327" s="72"/>
      <c r="I327" s="64"/>
      <c r="J327" s="72"/>
      <c r="K327" s="72"/>
      <c r="L327" s="64"/>
      <c r="M327" s="72"/>
      <c r="N327" s="64"/>
      <c r="O327" s="72"/>
      <c r="P327" s="64"/>
      <c r="Q327" s="72"/>
      <c r="R327" s="64"/>
      <c r="S327" s="72"/>
      <c r="T327" s="64"/>
      <c r="U327" s="72"/>
      <c r="V327" s="64"/>
      <c r="W327" s="72"/>
      <c r="X327" s="72"/>
      <c r="Y327" s="72"/>
    </row>
    <row r="328" spans="2:25" x14ac:dyDescent="0.25">
      <c r="B328" s="60" t="s">
        <v>405</v>
      </c>
      <c r="C328" s="30" t="s">
        <v>38</v>
      </c>
      <c r="D328" s="72"/>
      <c r="E328" s="64"/>
      <c r="F328" s="72"/>
      <c r="G328" s="64"/>
      <c r="H328" s="72"/>
      <c r="I328" s="64"/>
      <c r="J328" s="72"/>
      <c r="K328" s="72"/>
      <c r="L328" s="64"/>
      <c r="M328" s="72"/>
      <c r="N328" s="64"/>
      <c r="O328" s="72"/>
      <c r="P328" s="64"/>
      <c r="Q328" s="72"/>
      <c r="R328" s="64"/>
      <c r="S328" s="72"/>
      <c r="T328" s="64"/>
      <c r="U328" s="72"/>
      <c r="V328" s="64"/>
      <c r="W328" s="72"/>
      <c r="X328" s="72"/>
      <c r="Y328" s="72"/>
    </row>
    <row r="329" spans="2:25" x14ac:dyDescent="0.25">
      <c r="B329" s="60" t="s">
        <v>406</v>
      </c>
      <c r="C329" s="30" t="s">
        <v>40</v>
      </c>
      <c r="D329" s="72"/>
      <c r="E329" s="64"/>
      <c r="F329" s="72"/>
      <c r="G329" s="64"/>
      <c r="H329" s="72"/>
      <c r="I329" s="64"/>
      <c r="J329" s="72"/>
      <c r="K329" s="72"/>
      <c r="L329" s="64"/>
      <c r="M329" s="72"/>
      <c r="N329" s="64"/>
      <c r="O329" s="72"/>
      <c r="P329" s="64"/>
      <c r="Q329" s="72"/>
      <c r="R329" s="64"/>
      <c r="S329" s="72"/>
      <c r="T329" s="64"/>
      <c r="U329" s="72"/>
      <c r="V329" s="64"/>
      <c r="W329" s="72"/>
      <c r="X329" s="72"/>
      <c r="Y329" s="72"/>
    </row>
    <row r="330" spans="2:25" x14ac:dyDescent="0.25">
      <c r="B330" s="60" t="s">
        <v>407</v>
      </c>
      <c r="C330" s="30" t="s">
        <v>42</v>
      </c>
      <c r="D330" s="72"/>
      <c r="E330" s="64"/>
      <c r="F330" s="72"/>
      <c r="G330" s="64"/>
      <c r="H330" s="72"/>
      <c r="I330" s="64"/>
      <c r="J330" s="72"/>
      <c r="K330" s="72"/>
      <c r="L330" s="64"/>
      <c r="M330" s="72"/>
      <c r="N330" s="64"/>
      <c r="O330" s="72"/>
      <c r="P330" s="64"/>
      <c r="Q330" s="72"/>
      <c r="R330" s="64"/>
      <c r="S330" s="72"/>
      <c r="T330" s="64"/>
      <c r="U330" s="72"/>
      <c r="V330" s="64"/>
      <c r="W330" s="72"/>
      <c r="X330" s="72"/>
      <c r="Y330" s="72"/>
    </row>
    <row r="331" spans="2:25" x14ac:dyDescent="0.25">
      <c r="B331" s="31" t="s">
        <v>408</v>
      </c>
      <c r="C331" s="59" t="s">
        <v>44</v>
      </c>
      <c r="D331" s="73"/>
      <c r="E331" s="69"/>
      <c r="F331" s="73"/>
      <c r="G331" s="69"/>
      <c r="H331" s="73"/>
      <c r="I331" s="69"/>
      <c r="J331" s="73"/>
      <c r="K331" s="73"/>
      <c r="L331" s="69"/>
      <c r="M331" s="73"/>
      <c r="N331" s="69"/>
      <c r="O331" s="73"/>
      <c r="P331" s="69"/>
      <c r="Q331" s="73"/>
      <c r="R331" s="69"/>
      <c r="S331" s="73"/>
      <c r="T331" s="69"/>
      <c r="U331" s="73"/>
      <c r="V331" s="69"/>
      <c r="W331" s="73"/>
      <c r="X331" s="73"/>
      <c r="Y331" s="73"/>
    </row>
    <row r="332" spans="2:25" x14ac:dyDescent="0.25">
      <c r="B332" s="42" t="s">
        <v>409</v>
      </c>
      <c r="C332" s="43"/>
      <c r="D332" s="71"/>
      <c r="E332" s="66"/>
      <c r="F332" s="71"/>
      <c r="G332" s="66"/>
      <c r="H332" s="71"/>
      <c r="I332" s="66"/>
      <c r="J332" s="71"/>
      <c r="K332" s="71"/>
      <c r="L332" s="66"/>
      <c r="M332" s="71"/>
      <c r="N332" s="66"/>
      <c r="O332" s="71"/>
      <c r="P332" s="66"/>
      <c r="Q332" s="71"/>
      <c r="R332" s="66"/>
      <c r="S332" s="71"/>
      <c r="T332" s="66"/>
      <c r="U332" s="71"/>
      <c r="V332" s="66"/>
      <c r="W332" s="71"/>
      <c r="X332" s="71"/>
      <c r="Y332" s="71"/>
    </row>
    <row r="333" spans="2:25" x14ac:dyDescent="0.25">
      <c r="B333" s="60" t="s">
        <v>410</v>
      </c>
      <c r="C333" s="30" t="s">
        <v>411</v>
      </c>
      <c r="D333" s="72"/>
      <c r="E333" s="64"/>
      <c r="F333" s="72"/>
      <c r="G333" s="64"/>
      <c r="H333" s="72"/>
      <c r="I333" s="64"/>
      <c r="J333" s="72"/>
      <c r="K333" s="72"/>
      <c r="L333" s="64"/>
      <c r="M333" s="72"/>
      <c r="N333" s="64"/>
      <c r="O333" s="72"/>
      <c r="P333" s="64"/>
      <c r="Q333" s="72"/>
      <c r="R333" s="64"/>
      <c r="S333" s="72"/>
      <c r="T333" s="64"/>
      <c r="U333" s="72"/>
      <c r="V333" s="64" t="s">
        <v>480</v>
      </c>
      <c r="W333" s="72"/>
      <c r="X333" s="72"/>
      <c r="Y333" s="72"/>
    </row>
    <row r="334" spans="2:25" x14ac:dyDescent="0.25">
      <c r="B334" s="60" t="s">
        <v>412</v>
      </c>
      <c r="C334" s="30" t="s">
        <v>413</v>
      </c>
      <c r="D334" s="72"/>
      <c r="E334" s="64"/>
      <c r="F334" s="72"/>
      <c r="G334" s="64"/>
      <c r="H334" s="72"/>
      <c r="I334" s="64"/>
      <c r="J334" s="72"/>
      <c r="K334" s="72"/>
      <c r="L334" s="64"/>
      <c r="M334" s="72"/>
      <c r="N334" s="64"/>
      <c r="O334" s="72"/>
      <c r="P334" s="64"/>
      <c r="Q334" s="72"/>
      <c r="R334" s="64"/>
      <c r="S334" s="72"/>
      <c r="T334" s="64"/>
      <c r="U334" s="72"/>
      <c r="V334" s="64" t="s">
        <v>480</v>
      </c>
      <c r="W334" s="72"/>
      <c r="X334" s="72"/>
      <c r="Y334" s="72"/>
    </row>
    <row r="335" spans="2:25" x14ac:dyDescent="0.25">
      <c r="B335" s="60" t="s">
        <v>414</v>
      </c>
      <c r="C335" s="30" t="s">
        <v>415</v>
      </c>
      <c r="D335" s="72"/>
      <c r="E335" s="64"/>
      <c r="F335" s="72"/>
      <c r="G335" s="64"/>
      <c r="H335" s="72"/>
      <c r="I335" s="64"/>
      <c r="J335" s="72"/>
      <c r="K335" s="72"/>
      <c r="L335" s="64"/>
      <c r="M335" s="72"/>
      <c r="N335" s="64"/>
      <c r="O335" s="72"/>
      <c r="P335" s="64"/>
      <c r="Q335" s="72"/>
      <c r="R335" s="64"/>
      <c r="S335" s="72"/>
      <c r="T335" s="64"/>
      <c r="U335" s="72"/>
      <c r="V335" s="64" t="s">
        <v>480</v>
      </c>
      <c r="W335" s="72"/>
      <c r="X335" s="72"/>
      <c r="Y335" s="72"/>
    </row>
    <row r="336" spans="2:25" x14ac:dyDescent="0.25">
      <c r="B336" s="60" t="s">
        <v>416</v>
      </c>
      <c r="C336" s="30" t="s">
        <v>417</v>
      </c>
      <c r="D336" s="72"/>
      <c r="E336" s="64"/>
      <c r="F336" s="72"/>
      <c r="G336" s="64"/>
      <c r="H336" s="72"/>
      <c r="I336" s="64"/>
      <c r="J336" s="72"/>
      <c r="K336" s="72"/>
      <c r="L336" s="64"/>
      <c r="M336" s="72"/>
      <c r="N336" s="64"/>
      <c r="O336" s="72"/>
      <c r="P336" s="64"/>
      <c r="Q336" s="72"/>
      <c r="R336" s="64"/>
      <c r="S336" s="72"/>
      <c r="T336" s="64"/>
      <c r="U336" s="72"/>
      <c r="V336" s="64" t="s">
        <v>480</v>
      </c>
      <c r="W336" s="72"/>
      <c r="X336" s="72"/>
      <c r="Y336" s="72"/>
    </row>
    <row r="337" spans="2:25" x14ac:dyDescent="0.25">
      <c r="B337" s="60" t="s">
        <v>418</v>
      </c>
      <c r="C337" s="30" t="s">
        <v>419</v>
      </c>
      <c r="D337" s="72"/>
      <c r="E337" s="64"/>
      <c r="F337" s="72"/>
      <c r="G337" s="64"/>
      <c r="H337" s="72"/>
      <c r="I337" s="64"/>
      <c r="J337" s="72"/>
      <c r="K337" s="72"/>
      <c r="L337" s="64"/>
      <c r="M337" s="72"/>
      <c r="N337" s="64"/>
      <c r="O337" s="72"/>
      <c r="P337" s="64"/>
      <c r="Q337" s="72"/>
      <c r="R337" s="64"/>
      <c r="S337" s="72"/>
      <c r="T337" s="64"/>
      <c r="U337" s="72"/>
      <c r="V337" s="64" t="s">
        <v>480</v>
      </c>
      <c r="W337" s="72"/>
      <c r="X337" s="72"/>
      <c r="Y337" s="72"/>
    </row>
    <row r="338" spans="2:25" x14ac:dyDescent="0.25">
      <c r="B338" s="60" t="s">
        <v>420</v>
      </c>
      <c r="C338" s="30" t="s">
        <v>421</v>
      </c>
      <c r="D338" s="72"/>
      <c r="E338" s="64"/>
      <c r="F338" s="72"/>
      <c r="G338" s="64"/>
      <c r="H338" s="72"/>
      <c r="I338" s="64"/>
      <c r="J338" s="72"/>
      <c r="K338" s="72"/>
      <c r="L338" s="64"/>
      <c r="M338" s="72"/>
      <c r="N338" s="64"/>
      <c r="O338" s="72"/>
      <c r="P338" s="64"/>
      <c r="Q338" s="72"/>
      <c r="R338" s="64"/>
      <c r="S338" s="72"/>
      <c r="T338" s="64"/>
      <c r="U338" s="72"/>
      <c r="V338" s="64" t="s">
        <v>480</v>
      </c>
      <c r="W338" s="72"/>
      <c r="X338" s="72"/>
      <c r="Y338" s="72"/>
    </row>
    <row r="339" spans="2:25" x14ac:dyDescent="0.25">
      <c r="B339" s="60" t="s">
        <v>422</v>
      </c>
      <c r="C339" s="30" t="s">
        <v>423</v>
      </c>
      <c r="D339" s="72"/>
      <c r="E339" s="64"/>
      <c r="F339" s="72"/>
      <c r="G339" s="64"/>
      <c r="H339" s="72"/>
      <c r="I339" s="64"/>
      <c r="J339" s="72"/>
      <c r="K339" s="72"/>
      <c r="L339" s="64"/>
      <c r="M339" s="72"/>
      <c r="N339" s="64"/>
      <c r="O339" s="72"/>
      <c r="P339" s="64"/>
      <c r="Q339" s="72"/>
      <c r="R339" s="64"/>
      <c r="S339" s="72"/>
      <c r="T339" s="64"/>
      <c r="U339" s="72"/>
      <c r="V339" s="64" t="s">
        <v>480</v>
      </c>
      <c r="W339" s="72"/>
      <c r="X339" s="72"/>
      <c r="Y339" s="72"/>
    </row>
    <row r="340" spans="2:25" x14ac:dyDescent="0.25">
      <c r="B340" s="60" t="s">
        <v>424</v>
      </c>
      <c r="C340" s="30" t="s">
        <v>425</v>
      </c>
      <c r="D340" s="72"/>
      <c r="E340" s="64"/>
      <c r="F340" s="72"/>
      <c r="G340" s="64"/>
      <c r="H340" s="72"/>
      <c r="I340" s="64"/>
      <c r="J340" s="72"/>
      <c r="K340" s="72"/>
      <c r="L340" s="64"/>
      <c r="M340" s="72"/>
      <c r="N340" s="64"/>
      <c r="O340" s="72"/>
      <c r="P340" s="64"/>
      <c r="Q340" s="72"/>
      <c r="R340" s="64"/>
      <c r="S340" s="72"/>
      <c r="T340" s="64"/>
      <c r="U340" s="72"/>
      <c r="V340" s="64" t="s">
        <v>480</v>
      </c>
      <c r="W340" s="72"/>
      <c r="X340" s="72"/>
      <c r="Y340" s="72"/>
    </row>
    <row r="341" spans="2:25" x14ac:dyDescent="0.25">
      <c r="B341" s="60" t="s">
        <v>426</v>
      </c>
      <c r="C341" s="30" t="s">
        <v>427</v>
      </c>
      <c r="D341" s="72"/>
      <c r="E341" s="64"/>
      <c r="F341" s="72"/>
      <c r="G341" s="64"/>
      <c r="H341" s="72"/>
      <c r="I341" s="64"/>
      <c r="J341" s="72"/>
      <c r="K341" s="72"/>
      <c r="L341" s="64"/>
      <c r="M341" s="72"/>
      <c r="N341" s="64"/>
      <c r="O341" s="72"/>
      <c r="P341" s="64"/>
      <c r="Q341" s="72"/>
      <c r="R341" s="64"/>
      <c r="S341" s="72"/>
      <c r="T341" s="64"/>
      <c r="U341" s="72"/>
      <c r="V341" s="64" t="s">
        <v>480</v>
      </c>
      <c r="W341" s="72"/>
      <c r="X341" s="72"/>
      <c r="Y341" s="72"/>
    </row>
    <row r="342" spans="2:25" x14ac:dyDescent="0.25">
      <c r="B342" s="60" t="s">
        <v>428</v>
      </c>
      <c r="C342" s="30" t="s">
        <v>429</v>
      </c>
      <c r="D342" s="72"/>
      <c r="E342" s="64"/>
      <c r="F342" s="72"/>
      <c r="G342" s="64"/>
      <c r="H342" s="72"/>
      <c r="I342" s="64"/>
      <c r="J342" s="72"/>
      <c r="K342" s="72"/>
      <c r="L342" s="64"/>
      <c r="M342" s="72"/>
      <c r="N342" s="64"/>
      <c r="O342" s="72"/>
      <c r="P342" s="64"/>
      <c r="Q342" s="72"/>
      <c r="R342" s="64"/>
      <c r="S342" s="72"/>
      <c r="T342" s="64"/>
      <c r="U342" s="72"/>
      <c r="V342" s="64" t="s">
        <v>480</v>
      </c>
      <c r="W342" s="72"/>
      <c r="X342" s="72"/>
      <c r="Y342" s="72"/>
    </row>
    <row r="343" spans="2:25" x14ac:dyDescent="0.25">
      <c r="B343" s="60" t="s">
        <v>430</v>
      </c>
      <c r="C343" s="30" t="s">
        <v>431</v>
      </c>
      <c r="D343" s="72"/>
      <c r="E343" s="64"/>
      <c r="F343" s="72"/>
      <c r="G343" s="64"/>
      <c r="H343" s="72"/>
      <c r="I343" s="64"/>
      <c r="J343" s="72"/>
      <c r="K343" s="72"/>
      <c r="L343" s="64"/>
      <c r="M343" s="72"/>
      <c r="N343" s="64"/>
      <c r="O343" s="72"/>
      <c r="P343" s="64"/>
      <c r="Q343" s="72"/>
      <c r="R343" s="64"/>
      <c r="S343" s="72"/>
      <c r="T343" s="64"/>
      <c r="U343" s="72"/>
      <c r="V343" s="64" t="s">
        <v>480</v>
      </c>
      <c r="W343" s="72"/>
      <c r="X343" s="72"/>
      <c r="Y343" s="72"/>
    </row>
    <row r="344" spans="2:25" x14ac:dyDescent="0.25">
      <c r="B344" s="60" t="s">
        <v>432</v>
      </c>
      <c r="C344" s="30" t="s">
        <v>42</v>
      </c>
      <c r="D344" s="72"/>
      <c r="E344" s="64"/>
      <c r="F344" s="72"/>
      <c r="G344" s="64"/>
      <c r="H344" s="72"/>
      <c r="I344" s="64"/>
      <c r="J344" s="72"/>
      <c r="K344" s="72"/>
      <c r="L344" s="64"/>
      <c r="M344" s="72"/>
      <c r="N344" s="64"/>
      <c r="O344" s="72"/>
      <c r="P344" s="64"/>
      <c r="Q344" s="72"/>
      <c r="R344" s="64"/>
      <c r="S344" s="72"/>
      <c r="T344" s="64"/>
      <c r="U344" s="72"/>
      <c r="V344" s="64" t="s">
        <v>480</v>
      </c>
      <c r="W344" s="72"/>
      <c r="X344" s="72"/>
      <c r="Y344" s="72"/>
    </row>
    <row r="345" spans="2:25" x14ac:dyDescent="0.25">
      <c r="B345" s="31" t="s">
        <v>433</v>
      </c>
      <c r="C345" s="59" t="s">
        <v>44</v>
      </c>
      <c r="D345" s="73"/>
      <c r="E345" s="69"/>
      <c r="F345" s="73"/>
      <c r="G345" s="69"/>
      <c r="H345" s="73"/>
      <c r="I345" s="69"/>
      <c r="J345" s="73"/>
      <c r="K345" s="73"/>
      <c r="L345" s="69"/>
      <c r="M345" s="73"/>
      <c r="N345" s="69"/>
      <c r="O345" s="73"/>
      <c r="P345" s="69"/>
      <c r="Q345" s="73"/>
      <c r="R345" s="69"/>
      <c r="S345" s="73"/>
      <c r="T345" s="69"/>
      <c r="U345" s="73"/>
      <c r="V345" s="69" t="s">
        <v>480</v>
      </c>
      <c r="W345" s="73"/>
      <c r="X345" s="73"/>
      <c r="Y345" s="73"/>
    </row>
    <row r="346" spans="2:25" x14ac:dyDescent="0.25">
      <c r="B346" s="42" t="s">
        <v>434</v>
      </c>
      <c r="C346" s="43"/>
      <c r="D346" s="71"/>
      <c r="E346" s="66"/>
      <c r="F346" s="71"/>
      <c r="G346" s="66"/>
      <c r="H346" s="71"/>
      <c r="I346" s="66"/>
      <c r="J346" s="71"/>
      <c r="K346" s="71"/>
      <c r="L346" s="66"/>
      <c r="M346" s="71"/>
      <c r="N346" s="66"/>
      <c r="O346" s="71"/>
      <c r="P346" s="66"/>
      <c r="Q346" s="71"/>
      <c r="R346" s="66"/>
      <c r="S346" s="71"/>
      <c r="T346" s="66"/>
      <c r="U346" s="71"/>
      <c r="V346" s="66"/>
      <c r="W346" s="71"/>
      <c r="X346" s="71"/>
      <c r="Y346" s="71"/>
    </row>
    <row r="347" spans="2:25" x14ac:dyDescent="0.25">
      <c r="B347" s="60" t="s">
        <v>435</v>
      </c>
      <c r="C347" s="30" t="s">
        <v>436</v>
      </c>
      <c r="D347" s="72"/>
      <c r="E347" s="64"/>
      <c r="F347" s="72"/>
      <c r="G347" s="64"/>
      <c r="H347" s="72"/>
      <c r="I347" s="64"/>
      <c r="J347" s="72"/>
      <c r="K347" s="72"/>
      <c r="L347" s="64"/>
      <c r="M347" s="72"/>
      <c r="N347" s="64"/>
      <c r="O347" s="72"/>
      <c r="P347" s="64"/>
      <c r="Q347" s="72"/>
      <c r="R347" s="64"/>
      <c r="S347" s="72"/>
      <c r="T347" s="64"/>
      <c r="U347" s="72"/>
      <c r="V347" s="64"/>
      <c r="W347" s="72"/>
      <c r="X347" s="72"/>
      <c r="Y347" s="72"/>
    </row>
    <row r="348" spans="2:25" x14ac:dyDescent="0.25">
      <c r="B348" s="60" t="s">
        <v>437</v>
      </c>
      <c r="C348" s="30" t="s">
        <v>438</v>
      </c>
      <c r="D348" s="72"/>
      <c r="E348" s="64"/>
      <c r="F348" s="72"/>
      <c r="G348" s="64"/>
      <c r="H348" s="72"/>
      <c r="I348" s="64"/>
      <c r="J348" s="72"/>
      <c r="K348" s="72"/>
      <c r="L348" s="64"/>
      <c r="M348" s="72"/>
      <c r="N348" s="64"/>
      <c r="O348" s="72"/>
      <c r="P348" s="64"/>
      <c r="Q348" s="72"/>
      <c r="R348" s="64"/>
      <c r="S348" s="72"/>
      <c r="T348" s="64"/>
      <c r="U348" s="72"/>
      <c r="V348" s="64"/>
      <c r="W348" s="72"/>
      <c r="X348" s="72"/>
      <c r="Y348" s="72"/>
    </row>
    <row r="349" spans="2:25" x14ac:dyDescent="0.25">
      <c r="B349" s="60" t="s">
        <v>439</v>
      </c>
      <c r="C349" s="30" t="s">
        <v>440</v>
      </c>
      <c r="D349" s="72"/>
      <c r="E349" s="64"/>
      <c r="F349" s="72"/>
      <c r="G349" s="64"/>
      <c r="H349" s="72"/>
      <c r="I349" s="64"/>
      <c r="J349" s="72"/>
      <c r="K349" s="72"/>
      <c r="L349" s="64"/>
      <c r="M349" s="72"/>
      <c r="N349" s="64"/>
      <c r="O349" s="72"/>
      <c r="P349" s="64"/>
      <c r="Q349" s="72"/>
      <c r="R349" s="64"/>
      <c r="S349" s="72"/>
      <c r="T349" s="64"/>
      <c r="U349" s="72"/>
      <c r="V349" s="64"/>
      <c r="W349" s="72"/>
      <c r="X349" s="72"/>
      <c r="Y349" s="72"/>
    </row>
    <row r="350" spans="2:25" x14ac:dyDescent="0.25">
      <c r="B350" s="60" t="s">
        <v>441</v>
      </c>
      <c r="C350" s="30" t="s">
        <v>442</v>
      </c>
      <c r="D350" s="72"/>
      <c r="E350" s="64"/>
      <c r="F350" s="72"/>
      <c r="G350" s="64"/>
      <c r="H350" s="72"/>
      <c r="I350" s="64"/>
      <c r="J350" s="72"/>
      <c r="K350" s="72"/>
      <c r="L350" s="64"/>
      <c r="M350" s="72"/>
      <c r="N350" s="64"/>
      <c r="O350" s="72"/>
      <c r="P350" s="64"/>
      <c r="Q350" s="72"/>
      <c r="R350" s="64"/>
      <c r="S350" s="72" t="s">
        <v>480</v>
      </c>
      <c r="T350" s="64"/>
      <c r="U350" s="72"/>
      <c r="V350" s="64"/>
      <c r="W350" s="72"/>
      <c r="X350" s="72"/>
      <c r="Y350" s="72"/>
    </row>
    <row r="351" spans="2:25" x14ac:dyDescent="0.25">
      <c r="B351" s="60" t="s">
        <v>443</v>
      </c>
      <c r="C351" s="30" t="s">
        <v>444</v>
      </c>
      <c r="D351" s="72"/>
      <c r="E351" s="64"/>
      <c r="F351" s="72"/>
      <c r="G351" s="64"/>
      <c r="H351" s="72"/>
      <c r="I351" s="64"/>
      <c r="J351" s="72"/>
      <c r="K351" s="72"/>
      <c r="L351" s="64"/>
      <c r="M351" s="72"/>
      <c r="N351" s="64"/>
      <c r="O351" s="72"/>
      <c r="P351" s="64"/>
      <c r="Q351" s="72"/>
      <c r="R351" s="64"/>
      <c r="S351" s="72" t="s">
        <v>480</v>
      </c>
      <c r="T351" s="64"/>
      <c r="U351" s="72"/>
      <c r="V351" s="64"/>
      <c r="W351" s="72"/>
      <c r="X351" s="72"/>
      <c r="Y351" s="72"/>
    </row>
    <row r="352" spans="2:25" x14ac:dyDescent="0.25">
      <c r="B352" s="60" t="s">
        <v>445</v>
      </c>
      <c r="C352" s="30" t="s">
        <v>446</v>
      </c>
      <c r="D352" s="72"/>
      <c r="E352" s="64"/>
      <c r="F352" s="72"/>
      <c r="G352" s="64"/>
      <c r="H352" s="72"/>
      <c r="I352" s="64"/>
      <c r="J352" s="72"/>
      <c r="K352" s="72"/>
      <c r="L352" s="64"/>
      <c r="M352" s="72"/>
      <c r="N352" s="64"/>
      <c r="O352" s="72"/>
      <c r="P352" s="64"/>
      <c r="Q352" s="72"/>
      <c r="R352" s="64"/>
      <c r="S352" s="72"/>
      <c r="T352" s="64"/>
      <c r="U352" s="72"/>
      <c r="V352" s="64"/>
      <c r="W352" s="72"/>
      <c r="X352" s="72"/>
      <c r="Y352" s="72"/>
    </row>
    <row r="353" spans="2:25" x14ac:dyDescent="0.25">
      <c r="B353" s="60" t="s">
        <v>447</v>
      </c>
      <c r="C353" s="30" t="s">
        <v>38</v>
      </c>
      <c r="D353" s="72"/>
      <c r="E353" s="64"/>
      <c r="F353" s="72"/>
      <c r="G353" s="64"/>
      <c r="H353" s="72"/>
      <c r="I353" s="64"/>
      <c r="J353" s="72"/>
      <c r="K353" s="72"/>
      <c r="L353" s="64"/>
      <c r="M353" s="72"/>
      <c r="N353" s="64"/>
      <c r="O353" s="72"/>
      <c r="P353" s="64"/>
      <c r="Q353" s="72"/>
      <c r="R353" s="64"/>
      <c r="S353" s="72"/>
      <c r="T353" s="64"/>
      <c r="U353" s="72"/>
      <c r="V353" s="64"/>
      <c r="W353" s="72"/>
      <c r="X353" s="72"/>
      <c r="Y353" s="72"/>
    </row>
    <row r="354" spans="2:25" x14ac:dyDescent="0.25">
      <c r="B354" s="31" t="s">
        <v>448</v>
      </c>
      <c r="C354" s="59" t="s">
        <v>40</v>
      </c>
      <c r="D354" s="73"/>
      <c r="E354" s="69"/>
      <c r="F354" s="73"/>
      <c r="G354" s="69"/>
      <c r="H354" s="73"/>
      <c r="I354" s="69"/>
      <c r="J354" s="73"/>
      <c r="K354" s="73"/>
      <c r="L354" s="69"/>
      <c r="M354" s="73"/>
      <c r="N354" s="69"/>
      <c r="O354" s="73"/>
      <c r="P354" s="69"/>
      <c r="Q354" s="73"/>
      <c r="R354" s="69"/>
      <c r="S354" s="73"/>
      <c r="T354" s="69"/>
      <c r="U354" s="73"/>
      <c r="V354" s="69"/>
      <c r="W354" s="73"/>
      <c r="X354" s="73"/>
      <c r="Y354" s="73"/>
    </row>
    <row r="355" spans="2:25" x14ac:dyDescent="0.25">
      <c r="B355" s="42" t="s">
        <v>497</v>
      </c>
      <c r="C355" s="43"/>
      <c r="D355" s="71"/>
      <c r="E355" s="71"/>
      <c r="F355" s="71"/>
      <c r="G355" s="71"/>
      <c r="H355" s="71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</row>
    <row r="356" spans="2:25" x14ac:dyDescent="0.25">
      <c r="B356" s="60" t="s">
        <v>498</v>
      </c>
      <c r="C356" s="30" t="s">
        <v>262</v>
      </c>
      <c r="D356" s="72"/>
      <c r="E356" s="72"/>
      <c r="F356" s="72"/>
      <c r="G356" s="72" t="s">
        <v>480</v>
      </c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 t="s">
        <v>480</v>
      </c>
      <c r="Y356" s="72"/>
    </row>
    <row r="357" spans="2:25" x14ac:dyDescent="0.25">
      <c r="B357" s="60" t="s">
        <v>499</v>
      </c>
      <c r="C357" s="30" t="s">
        <v>264</v>
      </c>
      <c r="D357" s="72"/>
      <c r="E357" s="72"/>
      <c r="F357" s="72"/>
      <c r="G357" s="72" t="s">
        <v>480</v>
      </c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 t="s">
        <v>480</v>
      </c>
      <c r="Y357" s="72"/>
    </row>
    <row r="358" spans="2:25" x14ac:dyDescent="0.25">
      <c r="B358" s="60" t="s">
        <v>500</v>
      </c>
      <c r="C358" s="30" t="s">
        <v>272</v>
      </c>
      <c r="D358" s="72"/>
      <c r="E358" s="72"/>
      <c r="F358" s="72"/>
      <c r="G358" s="72" t="s">
        <v>480</v>
      </c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 t="s">
        <v>480</v>
      </c>
      <c r="Y358" s="72"/>
    </row>
    <row r="359" spans="2:25" x14ac:dyDescent="0.25">
      <c r="B359" s="60" t="s">
        <v>501</v>
      </c>
      <c r="C359" s="30" t="s">
        <v>274</v>
      </c>
      <c r="D359" s="72"/>
      <c r="E359" s="72"/>
      <c r="F359" s="72"/>
      <c r="G359" s="72" t="s">
        <v>480</v>
      </c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 t="s">
        <v>480</v>
      </c>
      <c r="Y359" s="72"/>
    </row>
    <row r="360" spans="2:25" x14ac:dyDescent="0.25">
      <c r="B360" s="60" t="s">
        <v>502</v>
      </c>
      <c r="C360" s="30" t="s">
        <v>276</v>
      </c>
      <c r="D360" s="72"/>
      <c r="E360" s="72"/>
      <c r="F360" s="72"/>
      <c r="G360" s="72" t="s">
        <v>480</v>
      </c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 t="s">
        <v>480</v>
      </c>
      <c r="Y360" s="72"/>
    </row>
    <row r="361" spans="2:25" x14ac:dyDescent="0.25">
      <c r="B361" s="60" t="s">
        <v>503</v>
      </c>
      <c r="C361" s="30" t="s">
        <v>278</v>
      </c>
      <c r="D361" s="72"/>
      <c r="E361" s="72"/>
      <c r="F361" s="72"/>
      <c r="G361" s="72" t="s">
        <v>480</v>
      </c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 t="s">
        <v>480</v>
      </c>
      <c r="Y361" s="72"/>
    </row>
    <row r="362" spans="2:25" x14ac:dyDescent="0.25">
      <c r="B362" s="60" t="s">
        <v>504</v>
      </c>
      <c r="C362" s="30" t="s">
        <v>280</v>
      </c>
      <c r="D362" s="72"/>
      <c r="E362" s="72"/>
      <c r="F362" s="72"/>
      <c r="G362" s="72" t="s">
        <v>480</v>
      </c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 t="s">
        <v>480</v>
      </c>
      <c r="Y362" s="72"/>
    </row>
    <row r="363" spans="2:25" x14ac:dyDescent="0.25">
      <c r="B363" s="60" t="s">
        <v>505</v>
      </c>
      <c r="C363" s="30" t="s">
        <v>282</v>
      </c>
      <c r="D363" s="72"/>
      <c r="E363" s="72"/>
      <c r="F363" s="72"/>
      <c r="G363" s="72" t="s">
        <v>480</v>
      </c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 t="s">
        <v>480</v>
      </c>
      <c r="Y363" s="72"/>
    </row>
    <row r="364" spans="2:25" x14ac:dyDescent="0.25">
      <c r="B364" s="60" t="s">
        <v>506</v>
      </c>
      <c r="C364" s="30" t="s">
        <v>284</v>
      </c>
      <c r="D364" s="72"/>
      <c r="E364" s="72"/>
      <c r="F364" s="72"/>
      <c r="G364" s="72" t="s">
        <v>480</v>
      </c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 t="s">
        <v>480</v>
      </c>
      <c r="Y364" s="72"/>
    </row>
    <row r="365" spans="2:25" x14ac:dyDescent="0.25">
      <c r="B365" s="60" t="s">
        <v>507</v>
      </c>
      <c r="C365" s="30" t="s">
        <v>286</v>
      </c>
      <c r="D365" s="72"/>
      <c r="E365" s="72"/>
      <c r="F365" s="72"/>
      <c r="G365" s="72" t="s">
        <v>480</v>
      </c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 t="s">
        <v>480</v>
      </c>
      <c r="Y365" s="72"/>
    </row>
    <row r="366" spans="2:25" x14ac:dyDescent="0.25">
      <c r="B366" s="60" t="s">
        <v>508</v>
      </c>
      <c r="C366" s="30" t="s">
        <v>288</v>
      </c>
      <c r="D366" s="72"/>
      <c r="E366" s="72"/>
      <c r="F366" s="72"/>
      <c r="G366" s="72" t="s">
        <v>480</v>
      </c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 t="s">
        <v>480</v>
      </c>
      <c r="Y366" s="72"/>
    </row>
    <row r="367" spans="2:25" x14ac:dyDescent="0.25">
      <c r="B367" s="60" t="s">
        <v>509</v>
      </c>
      <c r="C367" s="30" t="s">
        <v>290</v>
      </c>
      <c r="D367" s="72"/>
      <c r="E367" s="72"/>
      <c r="F367" s="72"/>
      <c r="G367" s="72" t="s">
        <v>480</v>
      </c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 t="s">
        <v>480</v>
      </c>
      <c r="Y367" s="72"/>
    </row>
    <row r="368" spans="2:25" x14ac:dyDescent="0.25">
      <c r="B368" s="60" t="s">
        <v>510</v>
      </c>
      <c r="C368" s="30" t="s">
        <v>511</v>
      </c>
      <c r="D368" s="72"/>
      <c r="E368" s="72"/>
      <c r="F368" s="72"/>
      <c r="G368" s="72" t="s">
        <v>480</v>
      </c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</row>
    <row r="369" spans="2:25" x14ac:dyDescent="0.25">
      <c r="B369" s="60" t="s">
        <v>512</v>
      </c>
      <c r="C369" s="30" t="s">
        <v>513</v>
      </c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</row>
    <row r="370" spans="2:25" x14ac:dyDescent="0.25">
      <c r="B370" s="60" t="s">
        <v>514</v>
      </c>
      <c r="C370" s="30" t="s">
        <v>308</v>
      </c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</row>
    <row r="371" spans="2:25" x14ac:dyDescent="0.25">
      <c r="B371" s="60" t="s">
        <v>515</v>
      </c>
      <c r="C371" s="30" t="s">
        <v>516</v>
      </c>
      <c r="D371" s="72"/>
      <c r="E371" s="72"/>
      <c r="F371" s="72"/>
      <c r="G371" s="72" t="s">
        <v>480</v>
      </c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</row>
    <row r="372" spans="2:25" x14ac:dyDescent="0.25">
      <c r="B372" s="60" t="s">
        <v>517</v>
      </c>
      <c r="C372" s="30" t="s">
        <v>44</v>
      </c>
      <c r="D372" s="73"/>
      <c r="E372" s="73"/>
      <c r="F372" s="73"/>
      <c r="G372" s="73" t="s">
        <v>480</v>
      </c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2"/>
      <c r="X372" s="72"/>
      <c r="Y372" s="72"/>
    </row>
    <row r="373" spans="2:25" x14ac:dyDescent="0.25">
      <c r="B373" s="42" t="s">
        <v>518</v>
      </c>
      <c r="C373" s="43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</row>
    <row r="374" spans="2:25" x14ac:dyDescent="0.25">
      <c r="B374" s="60" t="s">
        <v>519</v>
      </c>
      <c r="C374" s="30" t="s">
        <v>262</v>
      </c>
      <c r="D374" s="72"/>
      <c r="E374" s="72"/>
      <c r="F374" s="72"/>
      <c r="G374" s="72" t="s">
        <v>480</v>
      </c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</row>
    <row r="375" spans="2:25" x14ac:dyDescent="0.25">
      <c r="B375" s="60" t="s">
        <v>520</v>
      </c>
      <c r="C375" s="30" t="s">
        <v>264</v>
      </c>
      <c r="D375" s="72"/>
      <c r="E375" s="72"/>
      <c r="F375" s="72"/>
      <c r="G375" s="72" t="s">
        <v>480</v>
      </c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</row>
    <row r="376" spans="2:25" x14ac:dyDescent="0.25">
      <c r="B376" s="60" t="s">
        <v>521</v>
      </c>
      <c r="C376" s="30" t="s">
        <v>272</v>
      </c>
      <c r="D376" s="72"/>
      <c r="E376" s="72"/>
      <c r="F376" s="72"/>
      <c r="G376" s="72" t="s">
        <v>480</v>
      </c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</row>
    <row r="377" spans="2:25" x14ac:dyDescent="0.25">
      <c r="B377" s="60" t="s">
        <v>522</v>
      </c>
      <c r="C377" s="30" t="s">
        <v>274</v>
      </c>
      <c r="D377" s="72"/>
      <c r="E377" s="72"/>
      <c r="F377" s="72"/>
      <c r="G377" s="72" t="s">
        <v>480</v>
      </c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</row>
    <row r="378" spans="2:25" x14ac:dyDescent="0.25">
      <c r="B378" s="60" t="s">
        <v>523</v>
      </c>
      <c r="C378" s="30" t="s">
        <v>276</v>
      </c>
      <c r="D378" s="72"/>
      <c r="E378" s="72"/>
      <c r="F378" s="72"/>
      <c r="G378" s="72" t="s">
        <v>480</v>
      </c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</row>
    <row r="379" spans="2:25" x14ac:dyDescent="0.25">
      <c r="B379" s="60" t="s">
        <v>524</v>
      </c>
      <c r="C379" s="30" t="s">
        <v>278</v>
      </c>
      <c r="D379" s="72"/>
      <c r="E379" s="72"/>
      <c r="F379" s="72"/>
      <c r="G379" s="72" t="s">
        <v>480</v>
      </c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</row>
    <row r="380" spans="2:25" x14ac:dyDescent="0.25">
      <c r="B380" s="60" t="s">
        <v>525</v>
      </c>
      <c r="C380" s="30" t="s">
        <v>280</v>
      </c>
      <c r="D380" s="72"/>
      <c r="E380" s="72"/>
      <c r="F380" s="72"/>
      <c r="G380" s="72" t="s">
        <v>480</v>
      </c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</row>
    <row r="381" spans="2:25" x14ac:dyDescent="0.25">
      <c r="B381" s="60" t="s">
        <v>526</v>
      </c>
      <c r="C381" s="30" t="s">
        <v>282</v>
      </c>
      <c r="D381" s="72"/>
      <c r="E381" s="72"/>
      <c r="F381" s="72"/>
      <c r="G381" s="72" t="s">
        <v>480</v>
      </c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</row>
    <row r="382" spans="2:25" x14ac:dyDescent="0.25">
      <c r="B382" s="60" t="s">
        <v>527</v>
      </c>
      <c r="C382" s="30" t="s">
        <v>284</v>
      </c>
      <c r="D382" s="72"/>
      <c r="E382" s="72"/>
      <c r="F382" s="72"/>
      <c r="G382" s="72" t="s">
        <v>480</v>
      </c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</row>
    <row r="383" spans="2:25" x14ac:dyDescent="0.25">
      <c r="B383" s="60" t="s">
        <v>528</v>
      </c>
      <c r="C383" s="30" t="s">
        <v>286</v>
      </c>
      <c r="D383" s="72"/>
      <c r="E383" s="72"/>
      <c r="F383" s="72"/>
      <c r="G383" s="72" t="s">
        <v>480</v>
      </c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</row>
    <row r="384" spans="2:25" x14ac:dyDescent="0.25">
      <c r="B384" s="60" t="s">
        <v>529</v>
      </c>
      <c r="C384" s="30" t="s">
        <v>288</v>
      </c>
      <c r="D384" s="72"/>
      <c r="E384" s="72"/>
      <c r="F384" s="72"/>
      <c r="G384" s="72" t="s">
        <v>480</v>
      </c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</row>
    <row r="385" spans="2:25" x14ac:dyDescent="0.25">
      <c r="B385" s="60" t="s">
        <v>530</v>
      </c>
      <c r="C385" s="30" t="s">
        <v>290</v>
      </c>
      <c r="D385" s="72"/>
      <c r="E385" s="72"/>
      <c r="F385" s="72"/>
      <c r="G385" s="72" t="s">
        <v>480</v>
      </c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</row>
    <row r="386" spans="2:25" x14ac:dyDescent="0.25">
      <c r="B386" s="60" t="s">
        <v>531</v>
      </c>
      <c r="C386" s="30" t="s">
        <v>511</v>
      </c>
      <c r="D386" s="72"/>
      <c r="E386" s="72"/>
      <c r="F386" s="72"/>
      <c r="G386" s="72" t="s">
        <v>480</v>
      </c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</row>
    <row r="387" spans="2:25" x14ac:dyDescent="0.25">
      <c r="B387" s="60" t="s">
        <v>532</v>
      </c>
      <c r="C387" s="30" t="s">
        <v>513</v>
      </c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</row>
    <row r="388" spans="2:25" x14ac:dyDescent="0.25">
      <c r="B388" s="60" t="s">
        <v>533</v>
      </c>
      <c r="C388" s="30" t="s">
        <v>308</v>
      </c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</row>
    <row r="389" spans="2:25" x14ac:dyDescent="0.25">
      <c r="B389" s="60" t="s">
        <v>534</v>
      </c>
      <c r="C389" s="30" t="s">
        <v>42</v>
      </c>
      <c r="D389" s="72"/>
      <c r="E389" s="72"/>
      <c r="F389" s="72"/>
      <c r="G389" s="72" t="s">
        <v>480</v>
      </c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</row>
    <row r="390" spans="2:25" x14ac:dyDescent="0.25">
      <c r="B390" s="60" t="s">
        <v>535</v>
      </c>
      <c r="C390" s="30" t="s">
        <v>536</v>
      </c>
      <c r="D390" s="73"/>
      <c r="E390" s="73"/>
      <c r="F390" s="73"/>
      <c r="G390" s="73" t="s">
        <v>480</v>
      </c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2"/>
      <c r="X390" s="72"/>
      <c r="Y390" s="72"/>
    </row>
    <row r="391" spans="2:25" x14ac:dyDescent="0.25">
      <c r="B391" s="42" t="s">
        <v>537</v>
      </c>
      <c r="C391" s="43"/>
      <c r="D391" s="71"/>
      <c r="E391" s="71"/>
      <c r="F391" s="71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</row>
    <row r="392" spans="2:25" x14ac:dyDescent="0.25">
      <c r="B392" s="60" t="s">
        <v>538</v>
      </c>
      <c r="C392" s="30" t="s">
        <v>539</v>
      </c>
      <c r="D392" s="72"/>
      <c r="E392" s="72"/>
      <c r="F392" s="72"/>
      <c r="G392" s="72" t="s">
        <v>480</v>
      </c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</row>
    <row r="393" spans="2:25" x14ac:dyDescent="0.25">
      <c r="B393" s="60" t="s">
        <v>540</v>
      </c>
      <c r="C393" s="30" t="s">
        <v>541</v>
      </c>
      <c r="D393" s="72"/>
      <c r="E393" s="72"/>
      <c r="F393" s="72"/>
      <c r="G393" s="72" t="s">
        <v>480</v>
      </c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</row>
    <row r="394" spans="2:25" x14ac:dyDescent="0.25">
      <c r="B394" s="60" t="s">
        <v>542</v>
      </c>
      <c r="C394" s="30" t="s">
        <v>543</v>
      </c>
      <c r="D394" s="72"/>
      <c r="E394" s="72"/>
      <c r="F394" s="72"/>
      <c r="G394" s="72" t="s">
        <v>480</v>
      </c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</row>
    <row r="395" spans="2:25" x14ac:dyDescent="0.25">
      <c r="B395" s="60" t="s">
        <v>544</v>
      </c>
      <c r="C395" s="30" t="s">
        <v>545</v>
      </c>
      <c r="D395" s="72"/>
      <c r="E395" s="72"/>
      <c r="F395" s="72"/>
      <c r="G395" s="72" t="s">
        <v>480</v>
      </c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</row>
    <row r="396" spans="2:25" x14ac:dyDescent="0.25">
      <c r="B396" s="60" t="s">
        <v>546</v>
      </c>
      <c r="C396" s="30" t="s">
        <v>541</v>
      </c>
      <c r="D396" s="72"/>
      <c r="E396" s="72"/>
      <c r="F396" s="72"/>
      <c r="G396" s="72" t="s">
        <v>480</v>
      </c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</row>
    <row r="397" spans="2:25" x14ac:dyDescent="0.25">
      <c r="B397" s="24" t="s">
        <v>547</v>
      </c>
      <c r="C397" s="59" t="s">
        <v>543</v>
      </c>
      <c r="D397" s="73"/>
      <c r="E397" s="73"/>
      <c r="F397" s="73"/>
      <c r="G397" s="73" t="s">
        <v>480</v>
      </c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</row>
    <row r="398" spans="2:25" x14ac:dyDescent="0.25">
      <c r="D398" s="3"/>
    </row>
  </sheetData>
  <sheetProtection algorithmName="SHA-512" hashValue="RTGPMqpgy3Z4U6blnWJu3NjZVt606K435n4JPsV+TYHzR+ok3JBDMtcg3hLFzQmo33ceAo8sOKmnFDqCU5Alvw==" saltValue="cwqFFsxO97Tak5YYYEwHgw==" spinCount="100000" sheet="1" objects="1" scenarios="1"/>
  <phoneticPr fontId="8" type="noConversion"/>
  <conditionalFormatting sqref="D1:Y1 D2:V398 E399:V399 D400:V400 E401:V401 D402:V1048576">
    <cfRule type="expression" dxfId="60" priority="60">
      <formula>D1="v"</formula>
    </cfRule>
    <cfRule type="expression" dxfId="59" priority="59">
      <formula>D1="x"</formula>
    </cfRule>
  </conditionalFormatting>
  <conditionalFormatting sqref="W2:Y397">
    <cfRule type="expression" dxfId="58" priority="1">
      <formula>W2="x"</formula>
    </cfRule>
    <cfRule type="expression" dxfId="57" priority="2">
      <formula>W2="v"</formula>
    </cfRule>
  </conditionalFormatting>
  <conditionalFormatting sqref="W397:Y397">
    <cfRule type="expression" dxfId="56" priority="35">
      <formula>W397="x"</formula>
    </cfRule>
    <cfRule type="expression" dxfId="55" priority="36">
      <formula>W397="v"</formula>
    </cfRule>
  </conditionalFormatting>
  <conditionalFormatting sqref="Y2:Y355">
    <cfRule type="expression" dxfId="54" priority="57">
      <formula>Y2="x"</formula>
    </cfRule>
    <cfRule type="expression" dxfId="53" priority="58">
      <formula>Y2="v"</formula>
    </cfRule>
  </conditionalFormatting>
  <conditionalFormatting sqref="Y373">
    <cfRule type="expression" dxfId="52" priority="29">
      <formula>Y373="x"</formula>
    </cfRule>
    <cfRule type="expression" dxfId="51" priority="30">
      <formula>Y373="v"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9D00A-F4B0-4283-8C0C-4AC47F286FCA}">
  <sheetPr>
    <tabColor theme="4" tint="-0.499984740745262"/>
  </sheetPr>
  <dimension ref="B1:AC101"/>
  <sheetViews>
    <sheetView zoomScale="60" zoomScaleNormal="6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S65" sqref="S65"/>
    </sheetView>
  </sheetViews>
  <sheetFormatPr defaultRowHeight="15" x14ac:dyDescent="0.25"/>
  <cols>
    <col min="1" max="1" width="2.85546875" style="1" customWidth="1"/>
    <col min="2" max="2" width="127.5703125" style="3" bestFit="1" customWidth="1"/>
    <col min="3" max="3" width="96.85546875" style="3" bestFit="1" customWidth="1"/>
    <col min="4" max="4" width="152.140625" style="3" hidden="1" customWidth="1"/>
    <col min="5" max="5" width="171.42578125" style="2" hidden="1" customWidth="1"/>
    <col min="6" max="6" width="20.140625" style="2" hidden="1" customWidth="1"/>
    <col min="7" max="7" width="8.5703125" style="8" customWidth="1"/>
    <col min="8" max="8" width="8.5703125" style="9" customWidth="1"/>
    <col min="9" max="26" width="8.5703125" style="6" customWidth="1"/>
    <col min="27" max="27" width="8.5703125" style="7" customWidth="1"/>
    <col min="28" max="29" width="18.5703125" style="2" hidden="1" customWidth="1"/>
    <col min="30" max="16384" width="9.140625" style="1"/>
  </cols>
  <sheetData>
    <row r="1" spans="2:29" ht="246" customHeight="1" thickBot="1" x14ac:dyDescent="0.3">
      <c r="B1" s="41"/>
      <c r="C1" s="41"/>
      <c r="D1" s="41"/>
      <c r="E1" s="41"/>
      <c r="F1" s="4"/>
      <c r="G1" s="33" t="s">
        <v>753</v>
      </c>
      <c r="H1" s="33" t="s">
        <v>772</v>
      </c>
      <c r="I1" s="33" t="s">
        <v>773</v>
      </c>
      <c r="J1" s="33" t="s">
        <v>774</v>
      </c>
      <c r="K1" s="33" t="s">
        <v>775</v>
      </c>
      <c r="L1" s="33" t="s">
        <v>776</v>
      </c>
      <c r="M1" s="33" t="s">
        <v>777</v>
      </c>
      <c r="N1" s="33" t="s">
        <v>778</v>
      </c>
      <c r="O1" s="33" t="s">
        <v>779</v>
      </c>
      <c r="P1" s="33" t="s">
        <v>780</v>
      </c>
      <c r="Q1" s="33" t="s">
        <v>781</v>
      </c>
      <c r="R1" s="33" t="s">
        <v>782</v>
      </c>
      <c r="S1" s="33" t="s">
        <v>783</v>
      </c>
      <c r="T1" s="33" t="s">
        <v>784</v>
      </c>
      <c r="U1" s="33" t="s">
        <v>785</v>
      </c>
      <c r="V1" s="33" t="s">
        <v>786</v>
      </c>
      <c r="W1" s="33" t="s">
        <v>787</v>
      </c>
      <c r="X1" s="33" t="s">
        <v>788</v>
      </c>
      <c r="Y1" s="33" t="s">
        <v>789</v>
      </c>
      <c r="Z1" s="33" t="s">
        <v>790</v>
      </c>
      <c r="AA1" s="33" t="s">
        <v>791</v>
      </c>
    </row>
    <row r="2" spans="2:29" ht="24.75" customHeight="1" x14ac:dyDescent="0.25">
      <c r="B2" s="58" t="s">
        <v>0</v>
      </c>
      <c r="C2" s="58" t="s">
        <v>1</v>
      </c>
      <c r="D2" s="58" t="s">
        <v>563</v>
      </c>
      <c r="E2" s="58" t="s">
        <v>482</v>
      </c>
      <c r="F2" s="102" t="s">
        <v>3</v>
      </c>
      <c r="G2" s="32"/>
      <c r="H2" s="11"/>
      <c r="I2" s="19"/>
      <c r="J2" s="13"/>
      <c r="K2" s="12"/>
      <c r="L2" s="13"/>
      <c r="M2" s="12"/>
      <c r="N2" s="13"/>
      <c r="O2" s="13"/>
      <c r="P2" s="13"/>
      <c r="Q2" s="12"/>
      <c r="R2" s="13"/>
      <c r="S2" s="13"/>
      <c r="T2" s="13"/>
      <c r="U2" s="13"/>
      <c r="V2" s="12"/>
      <c r="W2" s="13"/>
      <c r="X2" s="13"/>
      <c r="Y2" s="13"/>
      <c r="Z2" s="13"/>
      <c r="AA2" s="13"/>
      <c r="AB2" s="96" t="s">
        <v>492</v>
      </c>
      <c r="AC2" s="96" t="s">
        <v>491</v>
      </c>
    </row>
    <row r="3" spans="2:29" s="17" customFormat="1" x14ac:dyDescent="0.25">
      <c r="B3" s="40" t="s">
        <v>2</v>
      </c>
      <c r="C3" s="56"/>
      <c r="D3" s="56"/>
      <c r="E3" s="38"/>
      <c r="F3" s="57" t="s">
        <v>496</v>
      </c>
      <c r="G3" s="39"/>
      <c r="H3" s="38"/>
      <c r="I3" s="48"/>
      <c r="J3" s="48"/>
      <c r="K3" s="38"/>
      <c r="L3" s="48"/>
      <c r="M3" s="38"/>
      <c r="N3" s="48"/>
      <c r="O3" s="48"/>
      <c r="P3" s="48"/>
      <c r="Q3" s="38"/>
      <c r="R3" s="48"/>
      <c r="S3" s="48"/>
      <c r="T3" s="48"/>
      <c r="U3" s="48"/>
      <c r="V3" s="38"/>
      <c r="W3" s="48"/>
      <c r="X3" s="48"/>
      <c r="Y3" s="48"/>
      <c r="Z3" s="48"/>
      <c r="AA3" s="48"/>
      <c r="AB3" s="81"/>
      <c r="AC3" s="81"/>
    </row>
    <row r="4" spans="2:29" x14ac:dyDescent="0.25">
      <c r="B4" s="35" t="s">
        <v>2</v>
      </c>
      <c r="C4" s="21" t="s">
        <v>451</v>
      </c>
      <c r="D4" s="21" t="s">
        <v>564</v>
      </c>
      <c r="E4" s="21" t="str">
        <f t="shared" ref="E4:E37" si="0">B4&amp;" - "&amp;C4</f>
        <v>Gemeentelijke belastingen - Belastingplichtige</v>
      </c>
      <c r="F4" s="22" t="s">
        <v>496</v>
      </c>
      <c r="G4" s="34" t="s">
        <v>480</v>
      </c>
      <c r="H4" s="14" t="s">
        <v>480</v>
      </c>
      <c r="I4" s="15" t="s">
        <v>480</v>
      </c>
      <c r="J4" s="15"/>
      <c r="K4" s="14" t="s">
        <v>480</v>
      </c>
      <c r="L4" s="15" t="s">
        <v>480</v>
      </c>
      <c r="M4" s="14"/>
      <c r="N4" s="15"/>
      <c r="O4" s="15"/>
      <c r="P4" s="15"/>
      <c r="Q4" s="14"/>
      <c r="R4" s="15"/>
      <c r="S4" s="15" t="s">
        <v>481</v>
      </c>
      <c r="T4" s="15" t="s">
        <v>481</v>
      </c>
      <c r="U4" s="15" t="s">
        <v>481</v>
      </c>
      <c r="V4" s="14"/>
      <c r="W4" s="15"/>
      <c r="X4" s="15"/>
      <c r="Y4" s="15"/>
      <c r="Z4" s="15"/>
      <c r="AA4" s="15"/>
      <c r="AB4" s="97" t="s">
        <v>480</v>
      </c>
      <c r="AC4" s="97" t="s">
        <v>480</v>
      </c>
    </row>
    <row r="5" spans="2:29" ht="14.25" customHeight="1" x14ac:dyDescent="0.25">
      <c r="B5" s="49" t="s">
        <v>2</v>
      </c>
      <c r="C5" s="26" t="s">
        <v>452</v>
      </c>
      <c r="D5" s="26" t="s">
        <v>565</v>
      </c>
      <c r="E5" s="26" t="str">
        <f t="shared" si="0"/>
        <v>Gemeentelijke belastingen - Erfgenaam belastingplichtige</v>
      </c>
      <c r="F5" s="50" t="s">
        <v>496</v>
      </c>
      <c r="G5" s="29" t="s">
        <v>480</v>
      </c>
      <c r="H5" s="28" t="s">
        <v>480</v>
      </c>
      <c r="I5" s="16" t="s">
        <v>480</v>
      </c>
      <c r="J5" s="16"/>
      <c r="K5" s="28"/>
      <c r="L5" s="16"/>
      <c r="M5" s="28"/>
      <c r="N5" s="16"/>
      <c r="O5" s="16"/>
      <c r="P5" s="16"/>
      <c r="Q5" s="28"/>
      <c r="R5" s="16"/>
      <c r="S5" s="16"/>
      <c r="T5" s="16"/>
      <c r="U5" s="16"/>
      <c r="V5" s="28"/>
      <c r="W5" s="16"/>
      <c r="X5" s="16"/>
      <c r="Y5" s="16"/>
      <c r="Z5" s="16"/>
      <c r="AA5" s="16"/>
      <c r="AB5" s="98" t="s">
        <v>480</v>
      </c>
      <c r="AC5" s="98"/>
    </row>
    <row r="6" spans="2:29" s="17" customFormat="1" ht="14.25" customHeight="1" x14ac:dyDescent="0.25">
      <c r="B6" s="40" t="s">
        <v>548</v>
      </c>
      <c r="C6" s="56"/>
      <c r="D6" s="56"/>
      <c r="E6" s="38"/>
      <c r="F6" s="57" t="s">
        <v>496</v>
      </c>
      <c r="G6" s="39"/>
      <c r="H6" s="38"/>
      <c r="I6" s="48"/>
      <c r="J6" s="48"/>
      <c r="K6" s="38"/>
      <c r="L6" s="48"/>
      <c r="M6" s="38"/>
      <c r="N6" s="48"/>
      <c r="O6" s="48"/>
      <c r="P6" s="48"/>
      <c r="Q6" s="38"/>
      <c r="R6" s="48"/>
      <c r="S6" s="48"/>
      <c r="T6" s="48"/>
      <c r="U6" s="48"/>
      <c r="V6" s="38"/>
      <c r="W6" s="48"/>
      <c r="X6" s="48"/>
      <c r="Y6" s="48"/>
      <c r="Z6" s="48"/>
      <c r="AA6" s="48"/>
      <c r="AB6" s="81"/>
      <c r="AC6" s="81"/>
    </row>
    <row r="7" spans="2:29" x14ac:dyDescent="0.25">
      <c r="B7" s="49" t="s">
        <v>548</v>
      </c>
      <c r="C7" s="26" t="s">
        <v>453</v>
      </c>
      <c r="D7" s="26" t="s">
        <v>566</v>
      </c>
      <c r="E7" s="26" t="str">
        <f t="shared" si="0"/>
        <v>Waardering onroerende zaken - Eigenaar onroerende zaak</v>
      </c>
      <c r="F7" s="50" t="s">
        <v>496</v>
      </c>
      <c r="G7" s="29" t="s">
        <v>480</v>
      </c>
      <c r="H7" s="28" t="s">
        <v>480</v>
      </c>
      <c r="I7" s="16" t="s">
        <v>480</v>
      </c>
      <c r="J7" s="16"/>
      <c r="K7" s="28" t="s">
        <v>480</v>
      </c>
      <c r="L7" s="16" t="s">
        <v>480</v>
      </c>
      <c r="M7" s="28"/>
      <c r="N7" s="16"/>
      <c r="O7" s="16"/>
      <c r="P7" s="16"/>
      <c r="Q7" s="28"/>
      <c r="R7" s="16"/>
      <c r="S7" s="16"/>
      <c r="T7" s="16"/>
      <c r="U7" s="16"/>
      <c r="V7" s="28"/>
      <c r="W7" s="16"/>
      <c r="X7" s="16"/>
      <c r="Y7" s="16"/>
      <c r="Z7" s="16"/>
      <c r="AA7" s="16"/>
      <c r="AB7" s="98" t="s">
        <v>480</v>
      </c>
      <c r="AC7" s="98" t="s">
        <v>480</v>
      </c>
    </row>
    <row r="8" spans="2:29" s="17" customFormat="1" x14ac:dyDescent="0.25">
      <c r="B8" s="40" t="s">
        <v>549</v>
      </c>
      <c r="C8" s="44"/>
      <c r="D8" s="44"/>
      <c r="E8" s="44"/>
      <c r="F8" s="51" t="s">
        <v>496</v>
      </c>
      <c r="G8" s="82"/>
      <c r="H8" s="46"/>
      <c r="I8" s="47"/>
      <c r="J8" s="47"/>
      <c r="K8" s="46"/>
      <c r="L8" s="47"/>
      <c r="M8" s="46"/>
      <c r="N8" s="47"/>
      <c r="O8" s="47"/>
      <c r="P8" s="47"/>
      <c r="Q8" s="46"/>
      <c r="R8" s="47"/>
      <c r="S8" s="47"/>
      <c r="T8" s="47"/>
      <c r="U8" s="47"/>
      <c r="V8" s="46"/>
      <c r="W8" s="47"/>
      <c r="X8" s="47"/>
      <c r="Y8" s="47"/>
      <c r="Z8" s="47"/>
      <c r="AA8" s="47"/>
      <c r="AB8" s="95"/>
      <c r="AC8" s="95"/>
    </row>
    <row r="9" spans="2:29" x14ac:dyDescent="0.25">
      <c r="B9" s="35" t="s">
        <v>549</v>
      </c>
      <c r="C9" s="21" t="s">
        <v>569</v>
      </c>
      <c r="D9" s="21" t="s">
        <v>567</v>
      </c>
      <c r="E9" s="21" t="str">
        <f t="shared" si="0"/>
        <v>Aanwezigheidsvergunningen - Aanvrager aanwezigheidsvergunning</v>
      </c>
      <c r="F9" s="22" t="s">
        <v>496</v>
      </c>
      <c r="G9" s="34" t="s">
        <v>480</v>
      </c>
      <c r="H9" s="14" t="s">
        <v>480</v>
      </c>
      <c r="I9" s="15" t="s">
        <v>480</v>
      </c>
      <c r="J9" s="15"/>
      <c r="K9" s="14" t="s">
        <v>480</v>
      </c>
      <c r="L9" s="15"/>
      <c r="M9" s="14"/>
      <c r="N9" s="15"/>
      <c r="O9" s="15"/>
      <c r="P9" s="15"/>
      <c r="Q9" s="14" t="s">
        <v>480</v>
      </c>
      <c r="R9" s="15"/>
      <c r="S9" s="15"/>
      <c r="T9" s="15"/>
      <c r="U9" s="15"/>
      <c r="V9" s="14"/>
      <c r="W9" s="15"/>
      <c r="X9" s="15"/>
      <c r="Y9" s="15"/>
      <c r="Z9" s="15"/>
      <c r="AA9" s="15"/>
      <c r="AB9" s="97" t="s">
        <v>480</v>
      </c>
      <c r="AC9" s="97"/>
    </row>
    <row r="10" spans="2:29" x14ac:dyDescent="0.25">
      <c r="B10" s="49" t="s">
        <v>549</v>
      </c>
      <c r="C10" s="26" t="s">
        <v>570</v>
      </c>
      <c r="D10" s="26" t="s">
        <v>568</v>
      </c>
      <c r="E10" s="26" t="str">
        <f t="shared" si="0"/>
        <v>Aanwezigheidsvergunningen - Houder aanwezigheidsvergunning</v>
      </c>
      <c r="F10" s="50" t="s">
        <v>496</v>
      </c>
      <c r="G10" s="29" t="s">
        <v>480</v>
      </c>
      <c r="H10" s="28" t="s">
        <v>480</v>
      </c>
      <c r="I10" s="16" t="s">
        <v>480</v>
      </c>
      <c r="J10" s="16"/>
      <c r="K10" s="28" t="s">
        <v>480</v>
      </c>
      <c r="L10" s="16"/>
      <c r="M10" s="28"/>
      <c r="N10" s="16"/>
      <c r="O10" s="16"/>
      <c r="P10" s="16"/>
      <c r="Q10" s="28" t="s">
        <v>480</v>
      </c>
      <c r="R10" s="16"/>
      <c r="S10" s="16"/>
      <c r="T10" s="16"/>
      <c r="U10" s="16"/>
      <c r="V10" s="28"/>
      <c r="W10" s="16"/>
      <c r="X10" s="16"/>
      <c r="Y10" s="16"/>
      <c r="Z10" s="16"/>
      <c r="AA10" s="16"/>
      <c r="AB10" s="98" t="s">
        <v>480</v>
      </c>
      <c r="AC10" s="98" t="s">
        <v>480</v>
      </c>
    </row>
    <row r="11" spans="2:29" x14ac:dyDescent="0.25">
      <c r="B11" s="40" t="s">
        <v>550</v>
      </c>
      <c r="C11" s="52"/>
      <c r="D11" s="52"/>
      <c r="E11" s="52"/>
      <c r="F11" s="53" t="s">
        <v>496</v>
      </c>
      <c r="G11" s="94"/>
      <c r="H11" s="54"/>
      <c r="I11" s="55"/>
      <c r="J11" s="55"/>
      <c r="K11" s="54"/>
      <c r="L11" s="55"/>
      <c r="M11" s="54"/>
      <c r="N11" s="55"/>
      <c r="O11" s="55"/>
      <c r="P11" s="55"/>
      <c r="Q11" s="54"/>
      <c r="R11" s="55"/>
      <c r="S11" s="55"/>
      <c r="T11" s="55"/>
      <c r="U11" s="55"/>
      <c r="V11" s="54"/>
      <c r="W11" s="55"/>
      <c r="X11" s="55"/>
      <c r="Y11" s="55"/>
      <c r="Z11" s="55"/>
      <c r="AA11" s="55"/>
      <c r="AB11" s="95"/>
      <c r="AC11" s="95"/>
    </row>
    <row r="12" spans="2:29" x14ac:dyDescent="0.25">
      <c r="B12" s="35" t="s">
        <v>550</v>
      </c>
      <c r="C12" s="21" t="s">
        <v>454</v>
      </c>
      <c r="D12" s="21" t="s">
        <v>571</v>
      </c>
      <c r="E12" s="21" t="str">
        <f t="shared" si="0"/>
        <v>Alcoholvergunningen - Aanvrager alcoholvergunning</v>
      </c>
      <c r="F12" s="22" t="s">
        <v>496</v>
      </c>
      <c r="G12" s="34" t="s">
        <v>480</v>
      </c>
      <c r="H12" s="14" t="s">
        <v>480</v>
      </c>
      <c r="I12" s="15" t="s">
        <v>480</v>
      </c>
      <c r="J12" s="15"/>
      <c r="K12" s="14" t="s">
        <v>480</v>
      </c>
      <c r="L12" s="15"/>
      <c r="M12" s="14"/>
      <c r="N12" s="15" t="s">
        <v>480</v>
      </c>
      <c r="O12" s="15"/>
      <c r="P12" s="15"/>
      <c r="Q12" s="14" t="s">
        <v>480</v>
      </c>
      <c r="R12" s="15"/>
      <c r="S12" s="15"/>
      <c r="T12" s="15"/>
      <c r="U12" s="15"/>
      <c r="V12" s="14"/>
      <c r="W12" s="15"/>
      <c r="X12" s="15"/>
      <c r="Y12" s="15"/>
      <c r="Z12" s="15"/>
      <c r="AA12" s="15"/>
      <c r="AB12" s="97" t="s">
        <v>480</v>
      </c>
      <c r="AC12" s="97"/>
    </row>
    <row r="13" spans="2:29" x14ac:dyDescent="0.25">
      <c r="B13" s="49" t="s">
        <v>550</v>
      </c>
      <c r="C13" s="25" t="s">
        <v>455</v>
      </c>
      <c r="D13" s="25" t="s">
        <v>572</v>
      </c>
      <c r="E13" s="26" t="str">
        <f t="shared" si="0"/>
        <v>Alcoholvergunningen - Houder alcoholvergunning</v>
      </c>
      <c r="F13" s="27" t="s">
        <v>496</v>
      </c>
      <c r="G13" s="29" t="s">
        <v>480</v>
      </c>
      <c r="H13" s="28" t="s">
        <v>480</v>
      </c>
      <c r="I13" s="16" t="s">
        <v>480</v>
      </c>
      <c r="J13" s="16"/>
      <c r="K13" s="28" t="s">
        <v>480</v>
      </c>
      <c r="L13" s="16"/>
      <c r="M13" s="28"/>
      <c r="N13" s="16" t="s">
        <v>480</v>
      </c>
      <c r="O13" s="16"/>
      <c r="P13" s="16"/>
      <c r="Q13" s="28" t="s">
        <v>480</v>
      </c>
      <c r="R13" s="16"/>
      <c r="S13" s="16"/>
      <c r="T13" s="16"/>
      <c r="U13" s="16"/>
      <c r="V13" s="28"/>
      <c r="W13" s="16"/>
      <c r="X13" s="16"/>
      <c r="Y13" s="16"/>
      <c r="Z13" s="16"/>
      <c r="AA13" s="16"/>
      <c r="AB13" s="84" t="s">
        <v>480</v>
      </c>
      <c r="AC13" s="84" t="s">
        <v>480</v>
      </c>
    </row>
    <row r="14" spans="2:29" x14ac:dyDescent="0.25">
      <c r="B14" s="42" t="s">
        <v>551</v>
      </c>
      <c r="C14" s="56"/>
      <c r="D14" s="56"/>
      <c r="E14" s="52"/>
      <c r="F14" s="57" t="s">
        <v>496</v>
      </c>
      <c r="G14" s="94"/>
      <c r="H14" s="54"/>
      <c r="I14" s="55"/>
      <c r="J14" s="55"/>
      <c r="K14" s="54"/>
      <c r="L14" s="55"/>
      <c r="M14" s="54"/>
      <c r="N14" s="55"/>
      <c r="O14" s="55"/>
      <c r="P14" s="55"/>
      <c r="Q14" s="54"/>
      <c r="R14" s="55"/>
      <c r="S14" s="55"/>
      <c r="T14" s="55"/>
      <c r="U14" s="55"/>
      <c r="V14" s="54"/>
      <c r="W14" s="55"/>
      <c r="X14" s="55"/>
      <c r="Y14" s="55"/>
      <c r="Z14" s="55"/>
      <c r="AA14" s="55"/>
      <c r="AB14" s="81"/>
      <c r="AC14" s="81"/>
    </row>
    <row r="15" spans="2:29" x14ac:dyDescent="0.25">
      <c r="B15" s="36" t="s">
        <v>551</v>
      </c>
      <c r="C15" s="23" t="s">
        <v>577</v>
      </c>
      <c r="D15" s="23" t="s">
        <v>573</v>
      </c>
      <c r="E15" s="21" t="str">
        <f t="shared" si="0"/>
        <v>Huisvestingsvergunningen - Aanvrager huisvestingsvergunning/urgentieverklaring</v>
      </c>
      <c r="F15" s="5" t="s">
        <v>496</v>
      </c>
      <c r="G15" s="34" t="s">
        <v>480</v>
      </c>
      <c r="H15" s="14" t="s">
        <v>480</v>
      </c>
      <c r="I15" s="15" t="s">
        <v>480</v>
      </c>
      <c r="J15" s="15"/>
      <c r="K15" s="14" t="s">
        <v>480</v>
      </c>
      <c r="L15" s="15" t="s">
        <v>480</v>
      </c>
      <c r="M15" s="14"/>
      <c r="N15" s="15" t="s">
        <v>480</v>
      </c>
      <c r="O15" s="15"/>
      <c r="P15" s="15"/>
      <c r="Q15" s="14" t="s">
        <v>480</v>
      </c>
      <c r="R15" s="15" t="s">
        <v>480</v>
      </c>
      <c r="S15" s="15" t="s">
        <v>480</v>
      </c>
      <c r="T15" s="15" t="s">
        <v>480</v>
      </c>
      <c r="U15" s="15" t="s">
        <v>480</v>
      </c>
      <c r="V15" s="14"/>
      <c r="W15" s="15"/>
      <c r="X15" s="15"/>
      <c r="Y15" s="15"/>
      <c r="Z15" s="15"/>
      <c r="AA15" s="15"/>
      <c r="AB15" s="83" t="s">
        <v>480</v>
      </c>
      <c r="AC15" s="83"/>
    </row>
    <row r="16" spans="2:29" x14ac:dyDescent="0.25">
      <c r="B16" s="36" t="s">
        <v>551</v>
      </c>
      <c r="C16" s="23" t="s">
        <v>578</v>
      </c>
      <c r="D16" s="23" t="s">
        <v>574</v>
      </c>
      <c r="E16" s="21" t="str">
        <f t="shared" si="0"/>
        <v>Huisvestingsvergunningen - Houder huisvestingsvergunning/urgentieverklaring</v>
      </c>
      <c r="F16" s="5" t="s">
        <v>496</v>
      </c>
      <c r="G16" s="34" t="s">
        <v>480</v>
      </c>
      <c r="H16" s="14" t="s">
        <v>480</v>
      </c>
      <c r="I16" s="15" t="s">
        <v>480</v>
      </c>
      <c r="J16" s="15"/>
      <c r="K16" s="14" t="s">
        <v>480</v>
      </c>
      <c r="L16" s="15" t="s">
        <v>480</v>
      </c>
      <c r="M16" s="14"/>
      <c r="N16" s="15" t="s">
        <v>480</v>
      </c>
      <c r="O16" s="15"/>
      <c r="P16" s="15"/>
      <c r="Q16" s="14" t="s">
        <v>480</v>
      </c>
      <c r="R16" s="15" t="s">
        <v>480</v>
      </c>
      <c r="S16" s="15" t="s">
        <v>480</v>
      </c>
      <c r="T16" s="15" t="s">
        <v>480</v>
      </c>
      <c r="U16" s="15" t="s">
        <v>480</v>
      </c>
      <c r="V16" s="14"/>
      <c r="W16" s="15"/>
      <c r="X16" s="15"/>
      <c r="Y16" s="15"/>
      <c r="Z16" s="15"/>
      <c r="AA16" s="15"/>
      <c r="AB16" s="83" t="s">
        <v>480</v>
      </c>
      <c r="AC16" s="83" t="s">
        <v>480</v>
      </c>
    </row>
    <row r="17" spans="2:29" x14ac:dyDescent="0.25">
      <c r="B17" s="36" t="s">
        <v>551</v>
      </c>
      <c r="C17" s="23" t="s">
        <v>579</v>
      </c>
      <c r="D17" s="23" t="s">
        <v>575</v>
      </c>
      <c r="E17" s="21" t="str">
        <f t="shared" si="0"/>
        <v>Huisvestingsvergunningen - Aanvrager of houder vergunning wijziging woningvoorraad</v>
      </c>
      <c r="F17" s="5" t="s">
        <v>496</v>
      </c>
      <c r="G17" s="34" t="s">
        <v>480</v>
      </c>
      <c r="H17" s="14" t="s">
        <v>480</v>
      </c>
      <c r="I17" s="15" t="s">
        <v>480</v>
      </c>
      <c r="J17" s="15"/>
      <c r="K17" s="14" t="s">
        <v>480</v>
      </c>
      <c r="L17" s="15"/>
      <c r="M17" s="14"/>
      <c r="N17" s="15"/>
      <c r="O17" s="15"/>
      <c r="P17" s="15"/>
      <c r="Q17" s="14" t="s">
        <v>480</v>
      </c>
      <c r="R17" s="15"/>
      <c r="S17" s="15"/>
      <c r="T17" s="15"/>
      <c r="U17" s="15"/>
      <c r="V17" s="14"/>
      <c r="W17" s="15"/>
      <c r="X17" s="15"/>
      <c r="Y17" s="15"/>
      <c r="Z17" s="15"/>
      <c r="AA17" s="15"/>
      <c r="AB17" s="83" t="s">
        <v>480</v>
      </c>
      <c r="AC17" s="83"/>
    </row>
    <row r="18" spans="2:29" x14ac:dyDescent="0.25">
      <c r="B18" s="24" t="s">
        <v>551</v>
      </c>
      <c r="C18" s="25" t="s">
        <v>580</v>
      </c>
      <c r="D18" s="25" t="s">
        <v>576</v>
      </c>
      <c r="E18" s="26" t="str">
        <f t="shared" si="0"/>
        <v>Huisvestingsvergunningen - Aanvrager of houder vergunning splitsing appartementsrechten</v>
      </c>
      <c r="F18" s="27" t="s">
        <v>496</v>
      </c>
      <c r="G18" s="29" t="s">
        <v>480</v>
      </c>
      <c r="H18" s="28" t="s">
        <v>480</v>
      </c>
      <c r="I18" s="16" t="s">
        <v>480</v>
      </c>
      <c r="J18" s="16"/>
      <c r="K18" s="28" t="s">
        <v>480</v>
      </c>
      <c r="L18" s="16"/>
      <c r="M18" s="28"/>
      <c r="N18" s="16"/>
      <c r="O18" s="16"/>
      <c r="P18" s="16"/>
      <c r="Q18" s="28" t="s">
        <v>480</v>
      </c>
      <c r="R18" s="16"/>
      <c r="S18" s="16"/>
      <c r="T18" s="16"/>
      <c r="U18" s="16"/>
      <c r="V18" s="28"/>
      <c r="W18" s="16"/>
      <c r="X18" s="16"/>
      <c r="Y18" s="16"/>
      <c r="Z18" s="16"/>
      <c r="AA18" s="16"/>
      <c r="AB18" s="84" t="s">
        <v>480</v>
      </c>
      <c r="AC18" s="84"/>
    </row>
    <row r="19" spans="2:29" x14ac:dyDescent="0.25">
      <c r="B19" s="42" t="s">
        <v>479</v>
      </c>
      <c r="C19" s="56"/>
      <c r="D19" s="56"/>
      <c r="E19" s="52"/>
      <c r="F19" s="57" t="s">
        <v>496</v>
      </c>
      <c r="G19" s="94"/>
      <c r="H19" s="54"/>
      <c r="I19" s="55"/>
      <c r="J19" s="55"/>
      <c r="K19" s="54"/>
      <c r="L19" s="55"/>
      <c r="M19" s="54"/>
      <c r="N19" s="55"/>
      <c r="O19" s="55"/>
      <c r="P19" s="55"/>
      <c r="Q19" s="54"/>
      <c r="R19" s="55"/>
      <c r="S19" s="55"/>
      <c r="T19" s="55"/>
      <c r="U19" s="55"/>
      <c r="V19" s="54"/>
      <c r="W19" s="55"/>
      <c r="X19" s="55"/>
      <c r="Y19" s="55"/>
      <c r="Z19" s="55"/>
      <c r="AA19" s="55"/>
      <c r="AB19" s="81"/>
      <c r="AC19" s="81"/>
    </row>
    <row r="20" spans="2:29" x14ac:dyDescent="0.25">
      <c r="B20" s="36" t="s">
        <v>479</v>
      </c>
      <c r="C20" s="23" t="s">
        <v>581</v>
      </c>
      <c r="D20" s="23" t="s">
        <v>586</v>
      </c>
      <c r="E20" s="21" t="str">
        <f t="shared" si="0"/>
        <v>Opkoopbescherming - Aanvrager/houder vergunning voor verhuur</v>
      </c>
      <c r="F20" s="5" t="s">
        <v>496</v>
      </c>
      <c r="G20" s="34" t="s">
        <v>480</v>
      </c>
      <c r="H20" s="14" t="s">
        <v>480</v>
      </c>
      <c r="I20" s="15" t="s">
        <v>480</v>
      </c>
      <c r="J20" s="15"/>
      <c r="K20" s="14"/>
      <c r="L20" s="15"/>
      <c r="M20" s="14"/>
      <c r="N20" s="15"/>
      <c r="O20" s="15"/>
      <c r="P20" s="15"/>
      <c r="Q20" s="14"/>
      <c r="R20" s="15"/>
      <c r="S20" s="15" t="s">
        <v>480</v>
      </c>
      <c r="T20" s="15" t="s">
        <v>480</v>
      </c>
      <c r="U20" s="15" t="s">
        <v>480</v>
      </c>
      <c r="V20" s="14"/>
      <c r="W20" s="15"/>
      <c r="X20" s="15"/>
      <c r="Y20" s="15"/>
      <c r="Z20" s="15"/>
      <c r="AA20" s="15"/>
      <c r="AB20" s="83" t="s">
        <v>480</v>
      </c>
      <c r="AC20" s="83"/>
    </row>
    <row r="21" spans="2:29" x14ac:dyDescent="0.25">
      <c r="B21" s="36" t="s">
        <v>479</v>
      </c>
      <c r="C21" s="23" t="s">
        <v>582</v>
      </c>
      <c r="D21" s="23" t="s">
        <v>587</v>
      </c>
      <c r="E21" s="21" t="str">
        <f t="shared" si="0"/>
        <v>Opkoopbescherming - Echtgenoot/geregistreerd partner van de aanvrager/houder van een vergunning</v>
      </c>
      <c r="F21" s="5" t="s">
        <v>496</v>
      </c>
      <c r="G21" s="34" t="s">
        <v>480</v>
      </c>
      <c r="H21" s="14"/>
      <c r="I21" s="15"/>
      <c r="J21" s="15"/>
      <c r="K21" s="14"/>
      <c r="L21" s="15"/>
      <c r="M21" s="14"/>
      <c r="N21" s="15"/>
      <c r="O21" s="15"/>
      <c r="P21" s="15"/>
      <c r="Q21" s="14"/>
      <c r="R21" s="15"/>
      <c r="S21" s="15" t="s">
        <v>480</v>
      </c>
      <c r="T21" s="15"/>
      <c r="U21" s="15" t="s">
        <v>480</v>
      </c>
      <c r="V21" s="14"/>
      <c r="W21" s="15"/>
      <c r="X21" s="15"/>
      <c r="Y21" s="15"/>
      <c r="Z21" s="15"/>
      <c r="AA21" s="15"/>
      <c r="AB21" s="83" t="s">
        <v>480</v>
      </c>
      <c r="AC21" s="83"/>
    </row>
    <row r="22" spans="2:29" x14ac:dyDescent="0.25">
      <c r="B22" s="36" t="s">
        <v>479</v>
      </c>
      <c r="C22" s="23" t="s">
        <v>583</v>
      </c>
      <c r="D22" s="23" t="s">
        <v>588</v>
      </c>
      <c r="E22" s="21" t="str">
        <f t="shared" si="0"/>
        <v>Opkoopbescherming - Grootouder van de aanvrager/houder van een vergunning</v>
      </c>
      <c r="F22" s="5" t="s">
        <v>496</v>
      </c>
      <c r="G22" s="34" t="s">
        <v>480</v>
      </c>
      <c r="H22" s="14"/>
      <c r="I22" s="15"/>
      <c r="J22" s="15"/>
      <c r="K22" s="14"/>
      <c r="L22" s="15"/>
      <c r="M22" s="14"/>
      <c r="N22" s="15"/>
      <c r="O22" s="15"/>
      <c r="P22" s="15"/>
      <c r="Q22" s="14"/>
      <c r="R22" s="15"/>
      <c r="S22" s="15"/>
      <c r="T22" s="15"/>
      <c r="U22" s="15" t="s">
        <v>480</v>
      </c>
      <c r="V22" s="14"/>
      <c r="W22" s="15"/>
      <c r="X22" s="15"/>
      <c r="Y22" s="15"/>
      <c r="Z22" s="15"/>
      <c r="AA22" s="15"/>
      <c r="AB22" s="83" t="s">
        <v>480</v>
      </c>
      <c r="AC22" s="83"/>
    </row>
    <row r="23" spans="2:29" x14ac:dyDescent="0.25">
      <c r="B23" s="36" t="s">
        <v>479</v>
      </c>
      <c r="C23" s="23" t="s">
        <v>584</v>
      </c>
      <c r="D23" s="23" t="s">
        <v>589</v>
      </c>
      <c r="E23" s="21" t="str">
        <f t="shared" si="0"/>
        <v>Opkoopbescherming - Broer, zus of kleinkind van aanvrager/houder van een vergunning</v>
      </c>
      <c r="F23" s="5" t="s">
        <v>496</v>
      </c>
      <c r="G23" s="34" t="s">
        <v>480</v>
      </c>
      <c r="H23" s="14"/>
      <c r="I23" s="15"/>
      <c r="J23" s="15"/>
      <c r="K23" s="14"/>
      <c r="L23" s="15"/>
      <c r="M23" s="14"/>
      <c r="N23" s="15"/>
      <c r="O23" s="15"/>
      <c r="P23" s="15"/>
      <c r="Q23" s="14"/>
      <c r="R23" s="15"/>
      <c r="S23" s="15" t="s">
        <v>480</v>
      </c>
      <c r="T23" s="15"/>
      <c r="U23" s="15"/>
      <c r="V23" s="14"/>
      <c r="W23" s="15"/>
      <c r="X23" s="15"/>
      <c r="Y23" s="15"/>
      <c r="Z23" s="15"/>
      <c r="AA23" s="15"/>
      <c r="AB23" s="83" t="s">
        <v>480</v>
      </c>
      <c r="AC23" s="83"/>
    </row>
    <row r="24" spans="2:29" x14ac:dyDescent="0.25">
      <c r="B24" s="24" t="s">
        <v>479</v>
      </c>
      <c r="C24" s="25" t="s">
        <v>585</v>
      </c>
      <c r="D24" s="25" t="s">
        <v>590</v>
      </c>
      <c r="E24" s="26" t="str">
        <f t="shared" si="0"/>
        <v>Opkoopbescherming - Echtgenoot of geregistreerd partner van het kind van de aanvrager/houder van een vergunning</v>
      </c>
      <c r="F24" s="27" t="s">
        <v>496</v>
      </c>
      <c r="G24" s="29" t="s">
        <v>480</v>
      </c>
      <c r="H24" s="28"/>
      <c r="I24" s="16"/>
      <c r="J24" s="16"/>
      <c r="K24" s="28"/>
      <c r="L24" s="16"/>
      <c r="M24" s="28"/>
      <c r="N24" s="16"/>
      <c r="O24" s="16"/>
      <c r="P24" s="16"/>
      <c r="Q24" s="28"/>
      <c r="R24" s="16"/>
      <c r="S24" s="16"/>
      <c r="T24" s="16" t="s">
        <v>480</v>
      </c>
      <c r="U24" s="16"/>
      <c r="V24" s="28"/>
      <c r="W24" s="16"/>
      <c r="X24" s="16"/>
      <c r="Y24" s="16"/>
      <c r="Z24" s="16"/>
      <c r="AA24" s="16"/>
      <c r="AB24" s="84" t="s">
        <v>480</v>
      </c>
      <c r="AC24" s="84"/>
    </row>
    <row r="25" spans="2:29" s="17" customFormat="1" x14ac:dyDescent="0.25">
      <c r="B25" s="42" t="s">
        <v>552</v>
      </c>
      <c r="C25" s="43"/>
      <c r="D25" s="43"/>
      <c r="E25" s="44"/>
      <c r="F25" s="45" t="s">
        <v>496</v>
      </c>
      <c r="G25" s="82"/>
      <c r="H25" s="46"/>
      <c r="I25" s="47"/>
      <c r="J25" s="47"/>
      <c r="K25" s="46"/>
      <c r="L25" s="47"/>
      <c r="M25" s="46"/>
      <c r="N25" s="47"/>
      <c r="O25" s="47"/>
      <c r="P25" s="47"/>
      <c r="Q25" s="46"/>
      <c r="R25" s="47"/>
      <c r="S25" s="47"/>
      <c r="T25" s="47"/>
      <c r="U25" s="47"/>
      <c r="V25" s="46"/>
      <c r="W25" s="47"/>
      <c r="X25" s="47"/>
      <c r="Y25" s="47"/>
      <c r="Z25" s="47"/>
      <c r="AA25" s="47"/>
      <c r="AB25" s="81"/>
      <c r="AC25" s="81"/>
    </row>
    <row r="26" spans="2:29" x14ac:dyDescent="0.25">
      <c r="B26" s="36" t="s">
        <v>552</v>
      </c>
      <c r="C26" s="23" t="s">
        <v>595</v>
      </c>
      <c r="D26" s="23" t="s">
        <v>591</v>
      </c>
      <c r="E26" s="21" t="str">
        <f t="shared" si="0"/>
        <v>Omgevingsvergunningen, -meldingen en -ontheffingen - Aanvrager omgevingsvergunning</v>
      </c>
      <c r="F26" s="5" t="s">
        <v>496</v>
      </c>
      <c r="G26" s="34" t="s">
        <v>480</v>
      </c>
      <c r="H26" s="14" t="s">
        <v>480</v>
      </c>
      <c r="I26" s="15" t="s">
        <v>480</v>
      </c>
      <c r="J26" s="15"/>
      <c r="K26" s="14" t="s">
        <v>480</v>
      </c>
      <c r="L26" s="15"/>
      <c r="M26" s="14"/>
      <c r="N26" s="15"/>
      <c r="O26" s="15"/>
      <c r="P26" s="15"/>
      <c r="Q26" s="14" t="s">
        <v>480</v>
      </c>
      <c r="R26" s="15"/>
      <c r="S26" s="15"/>
      <c r="T26" s="15"/>
      <c r="U26" s="15"/>
      <c r="V26" s="14"/>
      <c r="W26" s="15"/>
      <c r="X26" s="15"/>
      <c r="Y26" s="15"/>
      <c r="Z26" s="15"/>
      <c r="AA26" s="15"/>
      <c r="AB26" s="83" t="s">
        <v>480</v>
      </c>
      <c r="AC26" s="83"/>
    </row>
    <row r="27" spans="2:29" x14ac:dyDescent="0.25">
      <c r="B27" s="36" t="s">
        <v>552</v>
      </c>
      <c r="C27" s="23" t="s">
        <v>596</v>
      </c>
      <c r="D27" s="23" t="s">
        <v>592</v>
      </c>
      <c r="E27" s="21" t="str">
        <f t="shared" si="0"/>
        <v>Omgevingsvergunningen, -meldingen en -ontheffingen - Houder omgevingsvergunning</v>
      </c>
      <c r="F27" s="5" t="s">
        <v>496</v>
      </c>
      <c r="G27" s="34" t="s">
        <v>480</v>
      </c>
      <c r="H27" s="14" t="s">
        <v>480</v>
      </c>
      <c r="I27" s="15" t="s">
        <v>480</v>
      </c>
      <c r="J27" s="15"/>
      <c r="K27" s="14" t="s">
        <v>480</v>
      </c>
      <c r="L27" s="15"/>
      <c r="M27" s="14"/>
      <c r="N27" s="15"/>
      <c r="O27" s="15"/>
      <c r="P27" s="15"/>
      <c r="Q27" s="14" t="s">
        <v>480</v>
      </c>
      <c r="R27" s="15"/>
      <c r="S27" s="15"/>
      <c r="T27" s="15"/>
      <c r="U27" s="15"/>
      <c r="V27" s="14"/>
      <c r="W27" s="15"/>
      <c r="X27" s="15"/>
      <c r="Y27" s="15"/>
      <c r="Z27" s="15"/>
      <c r="AA27" s="15"/>
      <c r="AB27" s="83" t="s">
        <v>480</v>
      </c>
      <c r="AC27" s="83" t="s">
        <v>480</v>
      </c>
    </row>
    <row r="28" spans="2:29" x14ac:dyDescent="0.25">
      <c r="B28" s="36" t="s">
        <v>552</v>
      </c>
      <c r="C28" s="23" t="s">
        <v>597</v>
      </c>
      <c r="D28" s="23" t="s">
        <v>593</v>
      </c>
      <c r="E28" s="21" t="str">
        <f t="shared" si="0"/>
        <v>Omgevingsvergunningen, -meldingen en -ontheffingen - Aanvrager/houder ontheffing verbranden afval</v>
      </c>
      <c r="F28" s="5" t="s">
        <v>496</v>
      </c>
      <c r="G28" s="34" t="s">
        <v>480</v>
      </c>
      <c r="H28" s="14" t="s">
        <v>480</v>
      </c>
      <c r="I28" s="15" t="s">
        <v>480</v>
      </c>
      <c r="J28" s="15"/>
      <c r="K28" s="14" t="s">
        <v>480</v>
      </c>
      <c r="L28" s="15"/>
      <c r="M28" s="14"/>
      <c r="N28" s="15"/>
      <c r="O28" s="15"/>
      <c r="P28" s="15"/>
      <c r="Q28" s="14" t="s">
        <v>480</v>
      </c>
      <c r="R28" s="15"/>
      <c r="S28" s="15"/>
      <c r="T28" s="15"/>
      <c r="U28" s="15"/>
      <c r="V28" s="14"/>
      <c r="W28" s="15"/>
      <c r="X28" s="15"/>
      <c r="Y28" s="15"/>
      <c r="Z28" s="15"/>
      <c r="AA28" s="15"/>
      <c r="AB28" s="83" t="s">
        <v>480</v>
      </c>
      <c r="AC28" s="83"/>
    </row>
    <row r="29" spans="2:29" x14ac:dyDescent="0.25">
      <c r="B29" s="36" t="s">
        <v>552</v>
      </c>
      <c r="C29" s="25" t="s">
        <v>598</v>
      </c>
      <c r="D29" s="25" t="s">
        <v>594</v>
      </c>
      <c r="E29" s="26" t="str">
        <f t="shared" si="0"/>
        <v>Omgevingsvergunningen, -meldingen en -ontheffingen - Melder gebruik bouwwerk</v>
      </c>
      <c r="F29" s="27" t="s">
        <v>496</v>
      </c>
      <c r="G29" s="29" t="s">
        <v>480</v>
      </c>
      <c r="H29" s="28" t="s">
        <v>480</v>
      </c>
      <c r="I29" s="16" t="s">
        <v>480</v>
      </c>
      <c r="J29" s="16"/>
      <c r="K29" s="28" t="s">
        <v>480</v>
      </c>
      <c r="L29" s="16"/>
      <c r="M29" s="28"/>
      <c r="N29" s="16"/>
      <c r="O29" s="16"/>
      <c r="P29" s="16"/>
      <c r="Q29" s="28" t="s">
        <v>480</v>
      </c>
      <c r="R29" s="16"/>
      <c r="S29" s="16"/>
      <c r="T29" s="16"/>
      <c r="U29" s="16"/>
      <c r="V29" s="28"/>
      <c r="W29" s="16"/>
      <c r="X29" s="16"/>
      <c r="Y29" s="16"/>
      <c r="Z29" s="16"/>
      <c r="AA29" s="16"/>
      <c r="AB29" s="84" t="s">
        <v>480</v>
      </c>
      <c r="AC29" s="84"/>
    </row>
    <row r="30" spans="2:29" s="17" customFormat="1" x14ac:dyDescent="0.25">
      <c r="B30" s="42" t="s">
        <v>553</v>
      </c>
      <c r="C30" s="43"/>
      <c r="D30" s="43"/>
      <c r="E30" s="44"/>
      <c r="F30" s="45" t="s">
        <v>496</v>
      </c>
      <c r="G30" s="82"/>
      <c r="H30" s="46"/>
      <c r="I30" s="47"/>
      <c r="J30" s="47"/>
      <c r="K30" s="46"/>
      <c r="L30" s="47"/>
      <c r="M30" s="46"/>
      <c r="N30" s="47"/>
      <c r="O30" s="47"/>
      <c r="P30" s="47"/>
      <c r="Q30" s="46"/>
      <c r="R30" s="47"/>
      <c r="S30" s="47"/>
      <c r="T30" s="47"/>
      <c r="U30" s="47"/>
      <c r="V30" s="46"/>
      <c r="W30" s="47"/>
      <c r="X30" s="47"/>
      <c r="Y30" s="47"/>
      <c r="Z30" s="47"/>
      <c r="AA30" s="47"/>
      <c r="AB30" s="81"/>
      <c r="AC30" s="81"/>
    </row>
    <row r="31" spans="2:29" x14ac:dyDescent="0.25">
      <c r="B31" s="36" t="s">
        <v>553</v>
      </c>
      <c r="C31" s="23" t="s">
        <v>751</v>
      </c>
      <c r="D31" s="23" t="s">
        <v>599</v>
      </c>
      <c r="E31" s="21" t="str">
        <f t="shared" si="0"/>
        <v xml:space="preserve">Vergunningen, vrijstellingen, ontheffingen en meldingen op grond van een gemeentelijke verordening - Aanvrager/houder vergunning, vrijstelling of ontheffing </v>
      </c>
      <c r="F31" s="5" t="s">
        <v>496</v>
      </c>
      <c r="G31" s="34" t="s">
        <v>480</v>
      </c>
      <c r="H31" s="14" t="s">
        <v>480</v>
      </c>
      <c r="I31" s="15" t="s">
        <v>480</v>
      </c>
      <c r="J31" s="15"/>
      <c r="K31" s="14" t="s">
        <v>480</v>
      </c>
      <c r="L31" s="15"/>
      <c r="M31" s="14"/>
      <c r="N31" s="15" t="s">
        <v>481</v>
      </c>
      <c r="O31" s="15"/>
      <c r="P31" s="15"/>
      <c r="Q31" s="14" t="s">
        <v>480</v>
      </c>
      <c r="R31" s="15"/>
      <c r="S31" s="15"/>
      <c r="T31" s="15"/>
      <c r="U31" s="15"/>
      <c r="V31" s="14"/>
      <c r="W31" s="15"/>
      <c r="X31" s="15"/>
      <c r="Y31" s="15"/>
      <c r="Z31" s="15"/>
      <c r="AA31" s="15"/>
      <c r="AB31" s="83" t="s">
        <v>480</v>
      </c>
      <c r="AC31" s="83"/>
    </row>
    <row r="32" spans="2:29" x14ac:dyDescent="0.25">
      <c r="B32" s="36" t="s">
        <v>553</v>
      </c>
      <c r="C32" s="23" t="s">
        <v>601</v>
      </c>
      <c r="D32" s="23" t="s">
        <v>600</v>
      </c>
      <c r="E32" s="21" t="str">
        <f t="shared" si="0"/>
        <v>Vergunningen, vrijstellingen, ontheffingen en meldingen op grond van een gemeentelijke verordening - Melder zaak of activiteit</v>
      </c>
      <c r="F32" s="5" t="s">
        <v>496</v>
      </c>
      <c r="G32" s="34" t="s">
        <v>480</v>
      </c>
      <c r="H32" s="14" t="s">
        <v>480</v>
      </c>
      <c r="I32" s="15" t="s">
        <v>480</v>
      </c>
      <c r="J32" s="15"/>
      <c r="K32" s="14" t="s">
        <v>480</v>
      </c>
      <c r="L32" s="15"/>
      <c r="M32" s="14"/>
      <c r="N32" s="15"/>
      <c r="O32" s="15"/>
      <c r="P32" s="15"/>
      <c r="Q32" s="14" t="s">
        <v>480</v>
      </c>
      <c r="R32" s="15"/>
      <c r="S32" s="15"/>
      <c r="T32" s="15"/>
      <c r="U32" s="15"/>
      <c r="V32" s="14"/>
      <c r="W32" s="15"/>
      <c r="X32" s="15"/>
      <c r="Y32" s="15"/>
      <c r="Z32" s="15"/>
      <c r="AA32" s="15"/>
      <c r="AB32" s="83" t="s">
        <v>480</v>
      </c>
      <c r="AC32" s="83"/>
    </row>
    <row r="33" spans="2:29" s="17" customFormat="1" x14ac:dyDescent="0.25">
      <c r="B33" s="42" t="s">
        <v>554</v>
      </c>
      <c r="C33" s="43"/>
      <c r="D33" s="43"/>
      <c r="E33" s="44"/>
      <c r="F33" s="45" t="s">
        <v>496</v>
      </c>
      <c r="G33" s="82"/>
      <c r="H33" s="46"/>
      <c r="I33" s="47"/>
      <c r="J33" s="47"/>
      <c r="K33" s="46"/>
      <c r="L33" s="47"/>
      <c r="M33" s="46"/>
      <c r="N33" s="47"/>
      <c r="O33" s="47"/>
      <c r="P33" s="47"/>
      <c r="Q33" s="46"/>
      <c r="R33" s="47"/>
      <c r="S33" s="47"/>
      <c r="T33" s="47"/>
      <c r="U33" s="47"/>
      <c r="V33" s="46"/>
      <c r="W33" s="47"/>
      <c r="X33" s="47"/>
      <c r="Y33" s="47"/>
      <c r="Z33" s="47"/>
      <c r="AA33" s="47"/>
      <c r="AB33" s="81"/>
      <c r="AC33" s="81"/>
    </row>
    <row r="34" spans="2:29" x14ac:dyDescent="0.25">
      <c r="B34" s="36" t="s">
        <v>554</v>
      </c>
      <c r="C34" s="23" t="s">
        <v>609</v>
      </c>
      <c r="D34" s="23" t="s">
        <v>611</v>
      </c>
      <c r="E34" s="21" t="str">
        <f t="shared" ref="E34" si="1">B34&amp;" - "&amp;C34</f>
        <v>Vrijstellingen of ontheffingen winkeltijden - Aanvrager vrijstelling of ontheffing winkeltijden</v>
      </c>
      <c r="F34" s="5" t="s">
        <v>496</v>
      </c>
      <c r="G34" s="34" t="s">
        <v>480</v>
      </c>
      <c r="H34" s="14" t="s">
        <v>480</v>
      </c>
      <c r="I34" s="15" t="s">
        <v>480</v>
      </c>
      <c r="J34" s="15"/>
      <c r="K34" s="14" t="s">
        <v>480</v>
      </c>
      <c r="L34" s="15"/>
      <c r="M34" s="14"/>
      <c r="N34" s="15"/>
      <c r="O34" s="15"/>
      <c r="P34" s="15"/>
      <c r="Q34" s="14" t="s">
        <v>480</v>
      </c>
      <c r="R34" s="15"/>
      <c r="S34" s="15"/>
      <c r="T34" s="15"/>
      <c r="U34" s="15"/>
      <c r="V34" s="14"/>
      <c r="W34" s="15"/>
      <c r="X34" s="15"/>
      <c r="Y34" s="15"/>
      <c r="Z34" s="15"/>
      <c r="AA34" s="15"/>
      <c r="AB34" s="83" t="s">
        <v>480</v>
      </c>
      <c r="AC34" s="83"/>
    </row>
    <row r="35" spans="2:29" x14ac:dyDescent="0.25">
      <c r="B35" s="24" t="s">
        <v>554</v>
      </c>
      <c r="C35" s="25" t="s">
        <v>610</v>
      </c>
      <c r="D35" s="25" t="s">
        <v>612</v>
      </c>
      <c r="E35" s="26" t="str">
        <f t="shared" si="0"/>
        <v>Vrijstellingen of ontheffingen winkeltijden - Houder vrijstelling of ontheffing winkeltijden</v>
      </c>
      <c r="F35" s="27" t="s">
        <v>496</v>
      </c>
      <c r="G35" s="29" t="s">
        <v>480</v>
      </c>
      <c r="H35" s="28" t="s">
        <v>480</v>
      </c>
      <c r="I35" s="16" t="s">
        <v>480</v>
      </c>
      <c r="J35" s="16"/>
      <c r="K35" s="28" t="s">
        <v>480</v>
      </c>
      <c r="L35" s="16"/>
      <c r="M35" s="28"/>
      <c r="N35" s="16"/>
      <c r="O35" s="16"/>
      <c r="P35" s="16"/>
      <c r="Q35" s="28" t="s">
        <v>480</v>
      </c>
      <c r="R35" s="16"/>
      <c r="S35" s="16"/>
      <c r="T35" s="16"/>
      <c r="U35" s="16"/>
      <c r="V35" s="28"/>
      <c r="W35" s="16"/>
      <c r="X35" s="16"/>
      <c r="Y35" s="16"/>
      <c r="Z35" s="16"/>
      <c r="AA35" s="16"/>
      <c r="AB35" s="84" t="s">
        <v>480</v>
      </c>
      <c r="AC35" s="84" t="s">
        <v>480</v>
      </c>
    </row>
    <row r="36" spans="2:29" s="17" customFormat="1" x14ac:dyDescent="0.25">
      <c r="B36" s="42" t="s">
        <v>555</v>
      </c>
      <c r="C36" s="43"/>
      <c r="D36" s="43"/>
      <c r="E36" s="44"/>
      <c r="F36" s="45" t="s">
        <v>496</v>
      </c>
      <c r="G36" s="82"/>
      <c r="H36" s="46"/>
      <c r="I36" s="47"/>
      <c r="J36" s="47"/>
      <c r="K36" s="46"/>
      <c r="L36" s="47"/>
      <c r="M36" s="46"/>
      <c r="N36" s="47"/>
      <c r="O36" s="47"/>
      <c r="P36" s="47"/>
      <c r="Q36" s="46"/>
      <c r="R36" s="47"/>
      <c r="S36" s="47"/>
      <c r="T36" s="47"/>
      <c r="U36" s="47"/>
      <c r="V36" s="46"/>
      <c r="W36" s="47"/>
      <c r="X36" s="47"/>
      <c r="Y36" s="47"/>
      <c r="Z36" s="47"/>
      <c r="AA36" s="47"/>
      <c r="AB36" s="81"/>
      <c r="AC36" s="81"/>
    </row>
    <row r="37" spans="2:29" x14ac:dyDescent="0.25">
      <c r="B37" s="36" t="s">
        <v>555</v>
      </c>
      <c r="C37" s="23" t="s">
        <v>456</v>
      </c>
      <c r="D37" s="23" t="s">
        <v>613</v>
      </c>
      <c r="E37" s="21" t="str">
        <f t="shared" si="0"/>
        <v>Controle geldigheid gehandicaptenpartkeerkaart - Houder gehandicaptenparkeerkaart</v>
      </c>
      <c r="F37" s="5" t="s">
        <v>496</v>
      </c>
      <c r="G37" s="34" t="s">
        <v>480</v>
      </c>
      <c r="H37" s="14" t="s">
        <v>480</v>
      </c>
      <c r="I37" s="15" t="s">
        <v>480</v>
      </c>
      <c r="J37" s="15"/>
      <c r="K37" s="14"/>
      <c r="L37" s="15"/>
      <c r="M37" s="14"/>
      <c r="N37" s="15"/>
      <c r="O37" s="15"/>
      <c r="P37" s="15"/>
      <c r="Q37" s="14"/>
      <c r="R37" s="15"/>
      <c r="S37" s="15"/>
      <c r="T37" s="15"/>
      <c r="U37" s="15"/>
      <c r="V37" s="14"/>
      <c r="W37" s="15"/>
      <c r="X37" s="15"/>
      <c r="Y37" s="15"/>
      <c r="Z37" s="15"/>
      <c r="AA37" s="15"/>
      <c r="AB37" s="83" t="s">
        <v>480</v>
      </c>
      <c r="AC37" s="83" t="s">
        <v>480</v>
      </c>
    </row>
    <row r="38" spans="2:29" s="17" customFormat="1" x14ac:dyDescent="0.25">
      <c r="B38" s="42" t="s">
        <v>457</v>
      </c>
      <c r="C38" s="43"/>
      <c r="D38" s="43"/>
      <c r="E38" s="44"/>
      <c r="F38" s="45" t="s">
        <v>496</v>
      </c>
      <c r="G38" s="82"/>
      <c r="H38" s="46"/>
      <c r="I38" s="47"/>
      <c r="J38" s="47"/>
      <c r="K38" s="46"/>
      <c r="L38" s="47"/>
      <c r="M38" s="46"/>
      <c r="N38" s="47"/>
      <c r="O38" s="47"/>
      <c r="P38" s="47"/>
      <c r="Q38" s="46"/>
      <c r="R38" s="47"/>
      <c r="S38" s="47"/>
      <c r="T38" s="47"/>
      <c r="U38" s="47"/>
      <c r="V38" s="46"/>
      <c r="W38" s="47"/>
      <c r="X38" s="47"/>
      <c r="Y38" s="47"/>
      <c r="Z38" s="47"/>
      <c r="AA38" s="47"/>
      <c r="AB38" s="81"/>
      <c r="AC38" s="81"/>
    </row>
    <row r="39" spans="2:29" x14ac:dyDescent="0.25">
      <c r="B39" s="36" t="s">
        <v>457</v>
      </c>
      <c r="C39" s="23" t="s">
        <v>606</v>
      </c>
      <c r="D39" s="23" t="s">
        <v>602</v>
      </c>
      <c r="E39" s="21" t="str">
        <f t="shared" ref="E39:E63" si="2">B39&amp;" - "&amp;C39</f>
        <v>Handhaving, toezicht en opsporing - Betrokkene bij toezicht en/of bestuursrechtelijke handhaving</v>
      </c>
      <c r="F39" s="5" t="s">
        <v>496</v>
      </c>
      <c r="G39" s="34" t="s">
        <v>480</v>
      </c>
      <c r="H39" s="14" t="s">
        <v>480</v>
      </c>
      <c r="I39" s="15" t="s">
        <v>480</v>
      </c>
      <c r="J39" s="15" t="s">
        <v>480</v>
      </c>
      <c r="K39" s="14" t="s">
        <v>480</v>
      </c>
      <c r="L39" s="15"/>
      <c r="M39" s="14"/>
      <c r="N39" s="15"/>
      <c r="O39" s="15"/>
      <c r="P39" s="15"/>
      <c r="Q39" s="14"/>
      <c r="R39" s="15"/>
      <c r="S39" s="15"/>
      <c r="T39" s="15"/>
      <c r="U39" s="15"/>
      <c r="V39" s="14"/>
      <c r="W39" s="15"/>
      <c r="X39" s="15"/>
      <c r="Y39" s="15"/>
      <c r="Z39" s="15" t="s">
        <v>480</v>
      </c>
      <c r="AA39" s="15"/>
      <c r="AB39" s="83" t="s">
        <v>480</v>
      </c>
      <c r="AC39" s="83"/>
    </row>
    <row r="40" spans="2:29" x14ac:dyDescent="0.25">
      <c r="B40" s="36" t="s">
        <v>457</v>
      </c>
      <c r="C40" s="23" t="s">
        <v>607</v>
      </c>
      <c r="D40" s="23" t="s">
        <v>603</v>
      </c>
      <c r="E40" s="21" t="str">
        <f t="shared" si="2"/>
        <v>Handhaving, toezicht en opsporing - Niet-ingezetene betrokken bij toezicht of bestuursrechtelijke handhaving</v>
      </c>
      <c r="F40" s="5" t="s">
        <v>496</v>
      </c>
      <c r="G40" s="34"/>
      <c r="H40" s="14"/>
      <c r="I40" s="15"/>
      <c r="J40" s="15"/>
      <c r="K40" s="14"/>
      <c r="L40" s="15"/>
      <c r="M40" s="14"/>
      <c r="N40" s="15"/>
      <c r="O40" s="15"/>
      <c r="P40" s="15"/>
      <c r="Q40" s="14"/>
      <c r="R40" s="15"/>
      <c r="S40" s="15"/>
      <c r="T40" s="15"/>
      <c r="U40" s="15"/>
      <c r="V40" s="14"/>
      <c r="W40" s="15"/>
      <c r="X40" s="15"/>
      <c r="Y40" s="15"/>
      <c r="Z40" s="15"/>
      <c r="AA40" s="15" t="s">
        <v>480</v>
      </c>
      <c r="AB40" s="83"/>
      <c r="AC40" s="83"/>
    </row>
    <row r="41" spans="2:29" x14ac:dyDescent="0.25">
      <c r="B41" s="36" t="s">
        <v>457</v>
      </c>
      <c r="C41" s="23" t="s">
        <v>458</v>
      </c>
      <c r="D41" s="23" t="s">
        <v>604</v>
      </c>
      <c r="E41" s="21" t="str">
        <f t="shared" si="2"/>
        <v>Handhaving, toezicht en opsporing - Betrokkene bij opsporing strafbare feiten</v>
      </c>
      <c r="F41" s="5" t="s">
        <v>496</v>
      </c>
      <c r="G41" s="34" t="s">
        <v>480</v>
      </c>
      <c r="H41" s="14" t="s">
        <v>480</v>
      </c>
      <c r="I41" s="15" t="s">
        <v>480</v>
      </c>
      <c r="J41" s="15"/>
      <c r="K41" s="14" t="s">
        <v>480</v>
      </c>
      <c r="L41" s="15"/>
      <c r="M41" s="14"/>
      <c r="N41" s="15"/>
      <c r="O41" s="15"/>
      <c r="P41" s="15"/>
      <c r="Q41" s="14"/>
      <c r="R41" s="15"/>
      <c r="S41" s="15"/>
      <c r="T41" s="15"/>
      <c r="U41" s="15"/>
      <c r="V41" s="14"/>
      <c r="W41" s="15"/>
      <c r="X41" s="15"/>
      <c r="Y41" s="15"/>
      <c r="Z41" s="15" t="s">
        <v>480</v>
      </c>
      <c r="AA41" s="15"/>
      <c r="AB41" s="83" t="s">
        <v>480</v>
      </c>
      <c r="AC41" s="83"/>
    </row>
    <row r="42" spans="2:29" x14ac:dyDescent="0.25">
      <c r="B42" s="36" t="s">
        <v>457</v>
      </c>
      <c r="C42" s="23" t="s">
        <v>608</v>
      </c>
      <c r="D42" s="23" t="s">
        <v>605</v>
      </c>
      <c r="E42" s="21" t="str">
        <f t="shared" si="2"/>
        <v>Handhaving, toezicht en opsporing - Persoon die boete krijgt of waarover proces-verbaal wordt gemaakt</v>
      </c>
      <c r="F42" s="5" t="s">
        <v>496</v>
      </c>
      <c r="G42" s="34" t="s">
        <v>480</v>
      </c>
      <c r="H42" s="14" t="s">
        <v>480</v>
      </c>
      <c r="I42" s="15" t="s">
        <v>480</v>
      </c>
      <c r="J42" s="15"/>
      <c r="K42" s="14" t="s">
        <v>480</v>
      </c>
      <c r="L42" s="15"/>
      <c r="M42" s="14"/>
      <c r="N42" s="15"/>
      <c r="O42" s="15" t="s">
        <v>480</v>
      </c>
      <c r="P42" s="15"/>
      <c r="Q42" s="14"/>
      <c r="R42" s="15"/>
      <c r="S42" s="15"/>
      <c r="T42" s="15"/>
      <c r="U42" s="15"/>
      <c r="V42" s="14"/>
      <c r="W42" s="15"/>
      <c r="X42" s="15"/>
      <c r="Y42" s="15"/>
      <c r="Z42" s="15"/>
      <c r="AA42" s="15"/>
      <c r="AB42" s="83" t="s">
        <v>480</v>
      </c>
      <c r="AC42" s="83"/>
    </row>
    <row r="43" spans="2:29" x14ac:dyDescent="0.25">
      <c r="B43" s="42" t="s">
        <v>470</v>
      </c>
      <c r="C43" s="43"/>
      <c r="D43" s="43"/>
      <c r="E43" s="44"/>
      <c r="F43" s="45" t="s">
        <v>496</v>
      </c>
      <c r="G43" s="82"/>
      <c r="H43" s="46"/>
      <c r="I43" s="47"/>
      <c r="J43" s="47"/>
      <c r="K43" s="46"/>
      <c r="L43" s="47"/>
      <c r="M43" s="46"/>
      <c r="N43" s="47"/>
      <c r="O43" s="47"/>
      <c r="P43" s="47"/>
      <c r="Q43" s="46"/>
      <c r="R43" s="47"/>
      <c r="S43" s="47"/>
      <c r="T43" s="47"/>
      <c r="U43" s="47"/>
      <c r="V43" s="46"/>
      <c r="W43" s="47"/>
      <c r="X43" s="47"/>
      <c r="Y43" s="47"/>
      <c r="Z43" s="47"/>
      <c r="AA43" s="47"/>
      <c r="AB43" s="81"/>
      <c r="AC43" s="81"/>
    </row>
    <row r="44" spans="2:29" x14ac:dyDescent="0.25">
      <c r="B44" s="36" t="s">
        <v>470</v>
      </c>
      <c r="C44" s="23" t="s">
        <v>615</v>
      </c>
      <c r="D44" s="23" t="s">
        <v>614</v>
      </c>
      <c r="E44" s="21" t="str">
        <f t="shared" si="2"/>
        <v>Leerplicht - Ouder, voogd, verzorger leerplichtige</v>
      </c>
      <c r="F44" s="5" t="s">
        <v>496</v>
      </c>
      <c r="G44" s="34" t="s">
        <v>480</v>
      </c>
      <c r="H44" s="14" t="s">
        <v>480</v>
      </c>
      <c r="I44" s="15" t="s">
        <v>480</v>
      </c>
      <c r="J44" s="15"/>
      <c r="K44" s="14"/>
      <c r="L44" s="15"/>
      <c r="M44" s="14"/>
      <c r="N44" s="15"/>
      <c r="O44" s="15"/>
      <c r="P44" s="15"/>
      <c r="Q44" s="14"/>
      <c r="R44" s="15"/>
      <c r="S44" s="15"/>
      <c r="T44" s="15"/>
      <c r="U44" s="15"/>
      <c r="V44" s="14"/>
      <c r="W44" s="15"/>
      <c r="X44" s="15"/>
      <c r="Y44" s="15"/>
      <c r="Z44" s="15"/>
      <c r="AA44" s="15"/>
      <c r="AB44" s="83" t="s">
        <v>480</v>
      </c>
      <c r="AC44" s="83"/>
    </row>
    <row r="45" spans="2:29" x14ac:dyDescent="0.25">
      <c r="B45" s="42" t="s">
        <v>556</v>
      </c>
      <c r="C45" s="43"/>
      <c r="D45" s="43"/>
      <c r="E45" s="44"/>
      <c r="F45" s="45" t="s">
        <v>496</v>
      </c>
      <c r="G45" s="82"/>
      <c r="H45" s="46"/>
      <c r="I45" s="47"/>
      <c r="J45" s="47"/>
      <c r="K45" s="46"/>
      <c r="L45" s="47"/>
      <c r="M45" s="46"/>
      <c r="N45" s="47"/>
      <c r="O45" s="47"/>
      <c r="P45" s="47"/>
      <c r="Q45" s="46"/>
      <c r="R45" s="47"/>
      <c r="S45" s="47"/>
      <c r="T45" s="47"/>
      <c r="U45" s="47"/>
      <c r="V45" s="46"/>
      <c r="W45" s="47"/>
      <c r="X45" s="47"/>
      <c r="Y45" s="47"/>
      <c r="Z45" s="47"/>
      <c r="AA45" s="47"/>
      <c r="AB45" s="81"/>
      <c r="AC45" s="81"/>
    </row>
    <row r="46" spans="2:29" x14ac:dyDescent="0.25">
      <c r="B46" s="36" t="s">
        <v>556</v>
      </c>
      <c r="C46" s="23" t="s">
        <v>619</v>
      </c>
      <c r="D46" s="23" t="s">
        <v>616</v>
      </c>
      <c r="E46" s="21" t="str">
        <f t="shared" si="2"/>
        <v>Integriteitsbeoordelingen (Bibob) - Persoon naar wie een onderzoek wordt ingesteld</v>
      </c>
      <c r="F46" s="5" t="s">
        <v>496</v>
      </c>
      <c r="G46" s="34" t="s">
        <v>480</v>
      </c>
      <c r="H46" s="14"/>
      <c r="I46" s="15" t="s">
        <v>480</v>
      </c>
      <c r="J46" s="15"/>
      <c r="K46" s="14"/>
      <c r="L46" s="15"/>
      <c r="M46" s="14"/>
      <c r="N46" s="15"/>
      <c r="O46" s="15"/>
      <c r="P46" s="15"/>
      <c r="Q46" s="14"/>
      <c r="R46" s="15"/>
      <c r="S46" s="15" t="s">
        <v>480</v>
      </c>
      <c r="T46" s="15" t="s">
        <v>480</v>
      </c>
      <c r="U46" s="15" t="s">
        <v>480</v>
      </c>
      <c r="V46" s="14"/>
      <c r="W46" s="15"/>
      <c r="X46" s="15"/>
      <c r="Y46" s="15"/>
      <c r="Z46" s="15" t="s">
        <v>480</v>
      </c>
      <c r="AA46" s="15"/>
      <c r="AB46" s="83" t="s">
        <v>480</v>
      </c>
      <c r="AC46" s="83"/>
    </row>
    <row r="47" spans="2:29" x14ac:dyDescent="0.25">
      <c r="B47" s="36" t="s">
        <v>556</v>
      </c>
      <c r="C47" s="23" t="s">
        <v>620</v>
      </c>
      <c r="D47" s="23" t="s">
        <v>617</v>
      </c>
      <c r="E47" s="21" t="str">
        <f t="shared" si="2"/>
        <v>Integriteitsbeoordelingen (Bibob) - Zakelijke relatie van  persoon naar wie een onderzoek wordt ingesteld</v>
      </c>
      <c r="F47" s="5" t="s">
        <v>496</v>
      </c>
      <c r="G47" s="34" t="s">
        <v>480</v>
      </c>
      <c r="H47" s="14"/>
      <c r="I47" s="15" t="s">
        <v>480</v>
      </c>
      <c r="J47" s="15"/>
      <c r="K47" s="14"/>
      <c r="L47" s="15"/>
      <c r="M47" s="14"/>
      <c r="N47" s="15"/>
      <c r="O47" s="15"/>
      <c r="P47" s="15"/>
      <c r="Q47" s="14"/>
      <c r="R47" s="15"/>
      <c r="S47" s="15"/>
      <c r="T47" s="15"/>
      <c r="U47" s="15"/>
      <c r="V47" s="14"/>
      <c r="W47" s="15"/>
      <c r="X47" s="15"/>
      <c r="Y47" s="15"/>
      <c r="Z47" s="15"/>
      <c r="AA47" s="15"/>
      <c r="AB47" s="83" t="s">
        <v>480</v>
      </c>
      <c r="AC47" s="83"/>
    </row>
    <row r="48" spans="2:29" x14ac:dyDescent="0.25">
      <c r="B48" s="24" t="s">
        <v>556</v>
      </c>
      <c r="C48" s="25" t="s">
        <v>621</v>
      </c>
      <c r="D48" s="25" t="s">
        <v>618</v>
      </c>
      <c r="E48" s="26" t="str">
        <f t="shared" si="2"/>
        <v>Integriteitsbeoordelingen (Bibob) - Familielid van persoon naar wie een onderzoek wordt ingesteld</v>
      </c>
      <c r="F48" s="27" t="s">
        <v>496</v>
      </c>
      <c r="G48" s="29" t="s">
        <v>480</v>
      </c>
      <c r="H48" s="28"/>
      <c r="I48" s="16"/>
      <c r="J48" s="16"/>
      <c r="K48" s="28"/>
      <c r="L48" s="16"/>
      <c r="M48" s="28"/>
      <c r="N48" s="16"/>
      <c r="O48" s="16"/>
      <c r="P48" s="16"/>
      <c r="Q48" s="28"/>
      <c r="R48" s="16"/>
      <c r="S48" s="16" t="s">
        <v>480</v>
      </c>
      <c r="T48" s="16" t="s">
        <v>480</v>
      </c>
      <c r="U48" s="16" t="s">
        <v>480</v>
      </c>
      <c r="V48" s="28"/>
      <c r="W48" s="16"/>
      <c r="X48" s="16"/>
      <c r="Y48" s="16"/>
      <c r="Z48" s="16"/>
      <c r="AA48" s="16"/>
      <c r="AB48" s="84" t="s">
        <v>480</v>
      </c>
      <c r="AC48" s="84"/>
    </row>
    <row r="49" spans="2:29" x14ac:dyDescent="0.25">
      <c r="B49" s="42" t="s">
        <v>469</v>
      </c>
      <c r="C49" s="43"/>
      <c r="D49" s="43"/>
      <c r="E49" s="44"/>
      <c r="F49" s="45" t="s">
        <v>496</v>
      </c>
      <c r="G49" s="82"/>
      <c r="H49" s="46"/>
      <c r="I49" s="47"/>
      <c r="J49" s="47"/>
      <c r="K49" s="46"/>
      <c r="L49" s="47"/>
      <c r="M49" s="46"/>
      <c r="N49" s="47"/>
      <c r="O49" s="47"/>
      <c r="P49" s="47"/>
      <c r="Q49" s="46"/>
      <c r="R49" s="47"/>
      <c r="S49" s="47"/>
      <c r="T49" s="47"/>
      <c r="U49" s="47"/>
      <c r="V49" s="46"/>
      <c r="W49" s="47"/>
      <c r="X49" s="47"/>
      <c r="Y49" s="47"/>
      <c r="Z49" s="47"/>
      <c r="AA49" s="47"/>
      <c r="AB49" s="81"/>
      <c r="AC49" s="81"/>
    </row>
    <row r="50" spans="2:29" x14ac:dyDescent="0.25">
      <c r="B50" s="36" t="s">
        <v>469</v>
      </c>
      <c r="C50" s="23" t="s">
        <v>623</v>
      </c>
      <c r="D50" s="23" t="s">
        <v>622</v>
      </c>
      <c r="E50" s="21" t="str">
        <f t="shared" si="2"/>
        <v>Bezwaar, klachten en verzoeken - Persoon die bezwaar, klacht of verzoek indient</v>
      </c>
      <c r="F50" s="5" t="s">
        <v>496</v>
      </c>
      <c r="G50" s="34" t="s">
        <v>480</v>
      </c>
      <c r="H50" s="14" t="s">
        <v>480</v>
      </c>
      <c r="I50" s="15" t="s">
        <v>480</v>
      </c>
      <c r="J50" s="15"/>
      <c r="K50" s="14"/>
      <c r="L50" s="15"/>
      <c r="M50" s="14"/>
      <c r="N50" s="15"/>
      <c r="O50" s="15"/>
      <c r="P50" s="15"/>
      <c r="Q50" s="14"/>
      <c r="R50" s="15"/>
      <c r="S50" s="15"/>
      <c r="T50" s="15"/>
      <c r="U50" s="15"/>
      <c r="V50" s="14"/>
      <c r="W50" s="15"/>
      <c r="X50" s="15"/>
      <c r="Y50" s="15"/>
      <c r="Z50" s="15"/>
      <c r="AA50" s="15"/>
      <c r="AB50" s="83" t="s">
        <v>480</v>
      </c>
      <c r="AC50" s="83"/>
    </row>
    <row r="51" spans="2:29" x14ac:dyDescent="0.25">
      <c r="B51" s="42" t="s">
        <v>557</v>
      </c>
      <c r="C51" s="43"/>
      <c r="D51" s="43"/>
      <c r="E51" s="44"/>
      <c r="F51" s="45" t="s">
        <v>496</v>
      </c>
      <c r="G51" s="82"/>
      <c r="H51" s="46"/>
      <c r="I51" s="47"/>
      <c r="J51" s="47"/>
      <c r="K51" s="46"/>
      <c r="L51" s="47"/>
      <c r="M51" s="46"/>
      <c r="N51" s="47"/>
      <c r="O51" s="47"/>
      <c r="P51" s="47"/>
      <c r="Q51" s="46"/>
      <c r="R51" s="47"/>
      <c r="S51" s="47"/>
      <c r="T51" s="47"/>
      <c r="U51" s="47"/>
      <c r="V51" s="46"/>
      <c r="W51" s="47"/>
      <c r="X51" s="47"/>
      <c r="Y51" s="47"/>
      <c r="Z51" s="47"/>
      <c r="AA51" s="47"/>
      <c r="AB51" s="81"/>
      <c r="AC51" s="81"/>
    </row>
    <row r="52" spans="2:29" x14ac:dyDescent="0.25">
      <c r="B52" s="36" t="s">
        <v>557</v>
      </c>
      <c r="C52" s="23" t="s">
        <v>624</v>
      </c>
      <c r="D52" s="23" t="s">
        <v>626</v>
      </c>
      <c r="E52" s="21" t="str">
        <f t="shared" ref="E52" si="3">B52&amp;" - "&amp;C52</f>
        <v>Verzoeken om archiefstukken - Verzoeker om archiefstuk</v>
      </c>
      <c r="F52" s="5" t="s">
        <v>496</v>
      </c>
      <c r="G52" s="34" t="s">
        <v>480</v>
      </c>
      <c r="H52" s="14" t="s">
        <v>480</v>
      </c>
      <c r="I52" s="15" t="s">
        <v>480</v>
      </c>
      <c r="J52" s="15"/>
      <c r="K52" s="14"/>
      <c r="L52" s="15"/>
      <c r="M52" s="14"/>
      <c r="N52" s="15"/>
      <c r="O52" s="15"/>
      <c r="P52" s="15"/>
      <c r="Q52" s="14"/>
      <c r="R52" s="15"/>
      <c r="S52" s="15"/>
      <c r="T52" s="15"/>
      <c r="U52" s="15"/>
      <c r="V52" s="14"/>
      <c r="W52" s="15"/>
      <c r="X52" s="15"/>
      <c r="Y52" s="15"/>
      <c r="Z52" s="15"/>
      <c r="AA52" s="15"/>
      <c r="AB52" s="83" t="s">
        <v>480</v>
      </c>
      <c r="AC52" s="83"/>
    </row>
    <row r="53" spans="2:29" x14ac:dyDescent="0.25">
      <c r="B53" s="36" t="s">
        <v>557</v>
      </c>
      <c r="C53" s="23" t="s">
        <v>625</v>
      </c>
      <c r="D53" s="23" t="s">
        <v>627</v>
      </c>
      <c r="E53" s="21" t="str">
        <f t="shared" si="2"/>
        <v>Verzoeken om archiefstukken - Persoon die in een niet-openbaar archiefstuk voorkomt</v>
      </c>
      <c r="F53" s="5" t="s">
        <v>496</v>
      </c>
      <c r="G53" s="34" t="s">
        <v>480</v>
      </c>
      <c r="H53" s="14" t="s">
        <v>480</v>
      </c>
      <c r="I53" s="15" t="s">
        <v>480</v>
      </c>
      <c r="J53" s="15"/>
      <c r="K53" s="14" t="s">
        <v>480</v>
      </c>
      <c r="L53" s="15"/>
      <c r="M53" s="14" t="s">
        <v>480</v>
      </c>
      <c r="N53" s="15"/>
      <c r="O53" s="15"/>
      <c r="P53" s="15"/>
      <c r="Q53" s="14"/>
      <c r="R53" s="15"/>
      <c r="S53" s="15"/>
      <c r="T53" s="15"/>
      <c r="U53" s="15"/>
      <c r="V53" s="14"/>
      <c r="W53" s="15"/>
      <c r="X53" s="15"/>
      <c r="Y53" s="15"/>
      <c r="Z53" s="15"/>
      <c r="AA53" s="15"/>
      <c r="AB53" s="83" t="s">
        <v>480</v>
      </c>
      <c r="AC53" s="83"/>
    </row>
    <row r="54" spans="2:29" x14ac:dyDescent="0.25">
      <c r="B54" s="42" t="s">
        <v>558</v>
      </c>
      <c r="C54" s="43"/>
      <c r="D54" s="43"/>
      <c r="E54" s="44"/>
      <c r="F54" s="45" t="s">
        <v>496</v>
      </c>
      <c r="G54" s="82"/>
      <c r="H54" s="46"/>
      <c r="I54" s="47"/>
      <c r="J54" s="47"/>
      <c r="K54" s="46"/>
      <c r="L54" s="47"/>
      <c r="M54" s="46"/>
      <c r="N54" s="47"/>
      <c r="O54" s="47"/>
      <c r="P54" s="47"/>
      <c r="Q54" s="46"/>
      <c r="R54" s="47"/>
      <c r="S54" s="47"/>
      <c r="T54" s="47"/>
      <c r="U54" s="47"/>
      <c r="V54" s="46"/>
      <c r="W54" s="47"/>
      <c r="X54" s="47"/>
      <c r="Y54" s="47"/>
      <c r="Z54" s="47"/>
      <c r="AA54" s="47"/>
      <c r="AB54" s="81"/>
      <c r="AC54" s="81"/>
    </row>
    <row r="55" spans="2:29" x14ac:dyDescent="0.25">
      <c r="B55" s="24" t="s">
        <v>558</v>
      </c>
      <c r="C55" s="25" t="s">
        <v>476</v>
      </c>
      <c r="D55" s="25" t="s">
        <v>628</v>
      </c>
      <c r="E55" s="26" t="str">
        <f t="shared" si="2"/>
        <v>Zakelijk gerechtigden - Zakelijk gerechtigde</v>
      </c>
      <c r="F55" s="27" t="s">
        <v>496</v>
      </c>
      <c r="G55" s="29" t="s">
        <v>480</v>
      </c>
      <c r="H55" s="28" t="s">
        <v>480</v>
      </c>
      <c r="I55" s="16" t="s">
        <v>480</v>
      </c>
      <c r="J55" s="16"/>
      <c r="K55" s="28"/>
      <c r="L55" s="16"/>
      <c r="M55" s="28"/>
      <c r="N55" s="16"/>
      <c r="O55" s="16"/>
      <c r="P55" s="16"/>
      <c r="Q55" s="28"/>
      <c r="R55" s="16"/>
      <c r="S55" s="16"/>
      <c r="T55" s="16"/>
      <c r="U55" s="16"/>
      <c r="V55" s="28"/>
      <c r="W55" s="16"/>
      <c r="X55" s="16"/>
      <c r="Y55" s="16"/>
      <c r="Z55" s="16"/>
      <c r="AA55" s="16"/>
      <c r="AB55" s="84" t="s">
        <v>480</v>
      </c>
      <c r="AC55" s="84" t="s">
        <v>480</v>
      </c>
    </row>
    <row r="56" spans="2:29" x14ac:dyDescent="0.25">
      <c r="B56" s="42" t="s">
        <v>477</v>
      </c>
      <c r="C56" s="43"/>
      <c r="D56" s="43"/>
      <c r="E56" s="44"/>
      <c r="F56" s="45" t="s">
        <v>496</v>
      </c>
      <c r="G56" s="82"/>
      <c r="H56" s="46"/>
      <c r="I56" s="47"/>
      <c r="J56" s="47"/>
      <c r="K56" s="46"/>
      <c r="L56" s="47"/>
      <c r="M56" s="46"/>
      <c r="N56" s="47"/>
      <c r="O56" s="47"/>
      <c r="P56" s="47"/>
      <c r="Q56" s="46"/>
      <c r="R56" s="47"/>
      <c r="S56" s="47"/>
      <c r="T56" s="47"/>
      <c r="U56" s="47"/>
      <c r="V56" s="46"/>
      <c r="W56" s="47"/>
      <c r="X56" s="47"/>
      <c r="Y56" s="47"/>
      <c r="Z56" s="47"/>
      <c r="AA56" s="47"/>
      <c r="AB56" s="81"/>
      <c r="AC56" s="81"/>
    </row>
    <row r="57" spans="2:29" x14ac:dyDescent="0.25">
      <c r="B57" s="24" t="s">
        <v>477</v>
      </c>
      <c r="C57" s="25" t="s">
        <v>478</v>
      </c>
      <c r="D57" s="25" t="s">
        <v>629</v>
      </c>
      <c r="E57" s="26" t="str">
        <f t="shared" si="2"/>
        <v>Erfpacht - Erfpachter</v>
      </c>
      <c r="F57" s="27" t="s">
        <v>496</v>
      </c>
      <c r="G57" s="29" t="s">
        <v>480</v>
      </c>
      <c r="H57" s="28" t="s">
        <v>480</v>
      </c>
      <c r="I57" s="16" t="s">
        <v>480</v>
      </c>
      <c r="J57" s="16"/>
      <c r="K57" s="28"/>
      <c r="L57" s="16"/>
      <c r="M57" s="28"/>
      <c r="N57" s="16"/>
      <c r="O57" s="16"/>
      <c r="P57" s="16"/>
      <c r="Q57" s="28"/>
      <c r="R57" s="16"/>
      <c r="S57" s="16"/>
      <c r="T57" s="16"/>
      <c r="U57" s="16"/>
      <c r="V57" s="28"/>
      <c r="W57" s="16"/>
      <c r="X57" s="16"/>
      <c r="Y57" s="16"/>
      <c r="Z57" s="16"/>
      <c r="AA57" s="16"/>
      <c r="AB57" s="84" t="s">
        <v>480</v>
      </c>
      <c r="AC57" s="84" t="s">
        <v>480</v>
      </c>
    </row>
    <row r="58" spans="2:29" x14ac:dyDescent="0.25">
      <c r="B58" s="42" t="s">
        <v>459</v>
      </c>
      <c r="C58" s="43"/>
      <c r="D58" s="43"/>
      <c r="E58" s="44"/>
      <c r="F58" s="45" t="s">
        <v>496</v>
      </c>
      <c r="G58" s="82"/>
      <c r="H58" s="46"/>
      <c r="I58" s="47"/>
      <c r="J58" s="47"/>
      <c r="K58" s="46"/>
      <c r="L58" s="47"/>
      <c r="M58" s="46"/>
      <c r="N58" s="47"/>
      <c r="O58" s="47"/>
      <c r="P58" s="47"/>
      <c r="Q58" s="46"/>
      <c r="R58" s="47"/>
      <c r="S58" s="47"/>
      <c r="T58" s="47"/>
      <c r="U58" s="47"/>
      <c r="V58" s="46"/>
      <c r="W58" s="47"/>
      <c r="X58" s="47"/>
      <c r="Y58" s="47"/>
      <c r="Z58" s="47"/>
      <c r="AA58" s="47"/>
      <c r="AB58" s="81"/>
      <c r="AC58" s="81"/>
    </row>
    <row r="59" spans="2:29" x14ac:dyDescent="0.25">
      <c r="B59" s="36" t="s">
        <v>459</v>
      </c>
      <c r="C59" s="23" t="s">
        <v>630</v>
      </c>
      <c r="D59" s="23" t="s">
        <v>633</v>
      </c>
      <c r="E59" s="21" t="str">
        <f t="shared" si="2"/>
        <v>Crisismaatregel en inbewaringstelling - Persoon die crisismaatregel of inbewaringstelling krijgt opgelegd</v>
      </c>
      <c r="F59" s="5" t="s">
        <v>496</v>
      </c>
      <c r="G59" s="34" t="s">
        <v>480</v>
      </c>
      <c r="H59" s="14" t="s">
        <v>480</v>
      </c>
      <c r="I59" s="15" t="s">
        <v>480</v>
      </c>
      <c r="J59" s="15"/>
      <c r="K59" s="14"/>
      <c r="L59" s="15"/>
      <c r="M59" s="14"/>
      <c r="N59" s="15"/>
      <c r="O59" s="15" t="s">
        <v>480</v>
      </c>
      <c r="P59" s="15"/>
      <c r="Q59" s="14" t="s">
        <v>480</v>
      </c>
      <c r="R59" s="15" t="s">
        <v>480</v>
      </c>
      <c r="S59" s="15" t="s">
        <v>480</v>
      </c>
      <c r="T59" s="15" t="s">
        <v>480</v>
      </c>
      <c r="U59" s="15" t="s">
        <v>480</v>
      </c>
      <c r="V59" s="14"/>
      <c r="W59" s="15"/>
      <c r="X59" s="15"/>
      <c r="Y59" s="15"/>
      <c r="Z59" s="15" t="s">
        <v>480</v>
      </c>
      <c r="AA59" s="15"/>
      <c r="AB59" s="83" t="s">
        <v>480</v>
      </c>
      <c r="AC59" s="83"/>
    </row>
    <row r="60" spans="2:29" x14ac:dyDescent="0.25">
      <c r="B60" s="36" t="s">
        <v>459</v>
      </c>
      <c r="C60" s="23" t="s">
        <v>631</v>
      </c>
      <c r="D60" s="23" t="s">
        <v>634</v>
      </c>
      <c r="E60" s="21" t="str">
        <f t="shared" si="2"/>
        <v>Crisismaatregel en inbewaringstelling - Persoon die op de hoogte moet worden gesteld van een inbewaringstelling</v>
      </c>
      <c r="F60" s="5" t="s">
        <v>496</v>
      </c>
      <c r="G60" s="34" t="s">
        <v>480</v>
      </c>
      <c r="H60" s="14" t="s">
        <v>480</v>
      </c>
      <c r="I60" s="15" t="s">
        <v>480</v>
      </c>
      <c r="J60" s="15"/>
      <c r="K60" s="14"/>
      <c r="L60" s="15"/>
      <c r="M60" s="14"/>
      <c r="N60" s="15"/>
      <c r="O60" s="15"/>
      <c r="P60" s="15"/>
      <c r="Q60" s="14"/>
      <c r="R60" s="15"/>
      <c r="S60" s="15"/>
      <c r="T60" s="15"/>
      <c r="U60" s="15"/>
      <c r="V60" s="14"/>
      <c r="W60" s="15"/>
      <c r="X60" s="15"/>
      <c r="Y60" s="15"/>
      <c r="Z60" s="15"/>
      <c r="AA60" s="15"/>
      <c r="AB60" s="83" t="s">
        <v>480</v>
      </c>
      <c r="AC60" s="83"/>
    </row>
    <row r="61" spans="2:29" x14ac:dyDescent="0.25">
      <c r="B61" s="24" t="s">
        <v>459</v>
      </c>
      <c r="C61" s="25" t="s">
        <v>632</v>
      </c>
      <c r="D61" s="25" t="s">
        <v>460</v>
      </c>
      <c r="E61" s="26" t="str">
        <f t="shared" si="2"/>
        <v>Crisismaatregel en inbewaringstelling - Vertegenwoordiger</v>
      </c>
      <c r="F61" s="27" t="s">
        <v>496</v>
      </c>
      <c r="G61" s="29" t="s">
        <v>480</v>
      </c>
      <c r="H61" s="28" t="s">
        <v>480</v>
      </c>
      <c r="I61" s="16" t="s">
        <v>480</v>
      </c>
      <c r="J61" s="16"/>
      <c r="K61" s="28"/>
      <c r="L61" s="16"/>
      <c r="M61" s="28"/>
      <c r="N61" s="16"/>
      <c r="O61" s="16"/>
      <c r="P61" s="16"/>
      <c r="Q61" s="28"/>
      <c r="R61" s="16"/>
      <c r="S61" s="16" t="s">
        <v>481</v>
      </c>
      <c r="T61" s="16"/>
      <c r="U61" s="16" t="s">
        <v>481</v>
      </c>
      <c r="V61" s="28"/>
      <c r="W61" s="16"/>
      <c r="X61" s="16"/>
      <c r="Y61" s="16"/>
      <c r="Z61" s="16"/>
      <c r="AA61" s="16"/>
      <c r="AB61" s="84" t="s">
        <v>480</v>
      </c>
      <c r="AC61" s="84"/>
    </row>
    <row r="62" spans="2:29" x14ac:dyDescent="0.25">
      <c r="B62" s="42" t="s">
        <v>461</v>
      </c>
      <c r="C62" s="43"/>
      <c r="D62" s="43"/>
      <c r="E62" s="44"/>
      <c r="F62" s="45" t="s">
        <v>496</v>
      </c>
      <c r="G62" s="82"/>
      <c r="H62" s="46"/>
      <c r="I62" s="47"/>
      <c r="J62" s="47"/>
      <c r="K62" s="46"/>
      <c r="L62" s="47"/>
      <c r="M62" s="46"/>
      <c r="N62" s="47"/>
      <c r="O62" s="47"/>
      <c r="P62" s="47"/>
      <c r="Q62" s="46"/>
      <c r="R62" s="47"/>
      <c r="S62" s="47"/>
      <c r="T62" s="47"/>
      <c r="U62" s="47"/>
      <c r="V62" s="46"/>
      <c r="W62" s="47"/>
      <c r="X62" s="47"/>
      <c r="Y62" s="47"/>
      <c r="Z62" s="47"/>
      <c r="AA62" s="47"/>
      <c r="AB62" s="81"/>
      <c r="AC62" s="81"/>
    </row>
    <row r="63" spans="2:29" x14ac:dyDescent="0.25">
      <c r="B63" s="36" t="s">
        <v>461</v>
      </c>
      <c r="C63" s="23" t="s">
        <v>636</v>
      </c>
      <c r="D63" s="23" t="s">
        <v>635</v>
      </c>
      <c r="E63" s="21" t="str">
        <f t="shared" si="2"/>
        <v>Maatschappelijke ondersteuning - Aanvrager/verkrijger maatschappelijke ondersteuning</v>
      </c>
      <c r="F63" s="5" t="s">
        <v>496</v>
      </c>
      <c r="G63" s="34" t="s">
        <v>480</v>
      </c>
      <c r="H63" s="14" t="s">
        <v>480</v>
      </c>
      <c r="I63" s="15" t="s">
        <v>480</v>
      </c>
      <c r="J63" s="15"/>
      <c r="K63" s="14" t="s">
        <v>480</v>
      </c>
      <c r="L63" s="15" t="s">
        <v>480</v>
      </c>
      <c r="M63" s="14"/>
      <c r="N63" s="15" t="s">
        <v>480</v>
      </c>
      <c r="O63" s="15"/>
      <c r="P63" s="15"/>
      <c r="Q63" s="14" t="s">
        <v>480</v>
      </c>
      <c r="R63" s="15" t="s">
        <v>480</v>
      </c>
      <c r="S63" s="15"/>
      <c r="T63" s="15" t="s">
        <v>480</v>
      </c>
      <c r="U63" s="15"/>
      <c r="V63" s="14"/>
      <c r="W63" s="15"/>
      <c r="X63" s="15"/>
      <c r="Y63" s="15"/>
      <c r="Z63" s="15" t="s">
        <v>480</v>
      </c>
      <c r="AA63" s="15"/>
      <c r="AB63" s="83" t="s">
        <v>480</v>
      </c>
      <c r="AC63" s="83" t="s">
        <v>480</v>
      </c>
    </row>
    <row r="64" spans="2:29" x14ac:dyDescent="0.25">
      <c r="B64" s="42" t="s">
        <v>462</v>
      </c>
      <c r="C64" s="43"/>
      <c r="D64" s="43"/>
      <c r="E64" s="44"/>
      <c r="F64" s="45" t="s">
        <v>496</v>
      </c>
      <c r="G64" s="82"/>
      <c r="H64" s="46"/>
      <c r="I64" s="47"/>
      <c r="J64" s="47"/>
      <c r="K64" s="46"/>
      <c r="L64" s="47"/>
      <c r="M64" s="46"/>
      <c r="N64" s="47"/>
      <c r="O64" s="47"/>
      <c r="P64" s="47"/>
      <c r="Q64" s="46"/>
      <c r="R64" s="47"/>
      <c r="S64" s="47"/>
      <c r="T64" s="47"/>
      <c r="U64" s="47"/>
      <c r="V64" s="46"/>
      <c r="W64" s="47"/>
      <c r="X64" s="47"/>
      <c r="Y64" s="47"/>
      <c r="Z64" s="47"/>
      <c r="AA64" s="47"/>
      <c r="AB64" s="81"/>
      <c r="AC64" s="81"/>
    </row>
    <row r="65" spans="2:29" x14ac:dyDescent="0.25">
      <c r="B65" s="36" t="s">
        <v>462</v>
      </c>
      <c r="C65" s="23" t="s">
        <v>637</v>
      </c>
      <c r="D65" s="23" t="s">
        <v>637</v>
      </c>
      <c r="E65" s="21" t="str">
        <f t="shared" ref="E65:E68" si="4">B65&amp;" - "&amp;C65</f>
        <v>Jeugdzorg - Jeugdige waarvoor jeugdhulp wordt aangevraagd</v>
      </c>
      <c r="F65" s="5" t="s">
        <v>496</v>
      </c>
      <c r="G65" s="34" t="s">
        <v>480</v>
      </c>
      <c r="H65" s="14" t="s">
        <v>480</v>
      </c>
      <c r="I65" s="15" t="s">
        <v>480</v>
      </c>
      <c r="J65" s="15"/>
      <c r="K65" s="14" t="s">
        <v>480</v>
      </c>
      <c r="L65" s="15" t="s">
        <v>480</v>
      </c>
      <c r="M65" s="14"/>
      <c r="N65" s="15" t="s">
        <v>480</v>
      </c>
      <c r="O65" s="15" t="s">
        <v>480</v>
      </c>
      <c r="P65" s="15"/>
      <c r="Q65" s="14"/>
      <c r="R65" s="15" t="s">
        <v>480</v>
      </c>
      <c r="S65" s="15" t="s">
        <v>480</v>
      </c>
      <c r="T65" s="15"/>
      <c r="U65" s="15" t="s">
        <v>480</v>
      </c>
      <c r="V65" s="14"/>
      <c r="W65" s="15"/>
      <c r="X65" s="15"/>
      <c r="Y65" s="15"/>
      <c r="Z65" s="15"/>
      <c r="AA65" s="15"/>
      <c r="AB65" s="83" t="s">
        <v>480</v>
      </c>
      <c r="AC65" s="83"/>
    </row>
    <row r="66" spans="2:29" x14ac:dyDescent="0.25">
      <c r="B66" s="36" t="s">
        <v>462</v>
      </c>
      <c r="C66" s="23" t="s">
        <v>638</v>
      </c>
      <c r="D66" s="23" t="s">
        <v>638</v>
      </c>
      <c r="E66" s="21" t="str">
        <f t="shared" si="4"/>
        <v>Jeugdzorg - Jeugdige die jeugdhulp krijgt</v>
      </c>
      <c r="F66" s="5" t="s">
        <v>496</v>
      </c>
      <c r="G66" s="34" t="s">
        <v>480</v>
      </c>
      <c r="H66" s="14" t="s">
        <v>480</v>
      </c>
      <c r="I66" s="15" t="s">
        <v>480</v>
      </c>
      <c r="J66" s="15"/>
      <c r="K66" s="14" t="s">
        <v>480</v>
      </c>
      <c r="L66" s="15" t="s">
        <v>480</v>
      </c>
      <c r="M66" s="14"/>
      <c r="N66" s="15" t="s">
        <v>480</v>
      </c>
      <c r="O66" s="15" t="s">
        <v>480</v>
      </c>
      <c r="P66" s="15"/>
      <c r="Q66" s="14"/>
      <c r="R66" s="15" t="s">
        <v>480</v>
      </c>
      <c r="S66" s="15" t="s">
        <v>480</v>
      </c>
      <c r="T66" s="15"/>
      <c r="U66" s="15" t="s">
        <v>480</v>
      </c>
      <c r="V66" s="14"/>
      <c r="W66" s="15"/>
      <c r="X66" s="15"/>
      <c r="Y66" s="15"/>
      <c r="Z66" s="15"/>
      <c r="AA66" s="15"/>
      <c r="AB66" s="83" t="s">
        <v>480</v>
      </c>
      <c r="AC66" s="83" t="s">
        <v>480</v>
      </c>
    </row>
    <row r="67" spans="2:29" x14ac:dyDescent="0.25">
      <c r="B67" s="36" t="s">
        <v>462</v>
      </c>
      <c r="C67" s="23" t="s">
        <v>639</v>
      </c>
      <c r="D67" s="23" t="s">
        <v>642</v>
      </c>
      <c r="E67" s="21" t="str">
        <f t="shared" si="4"/>
        <v>Jeugdzorg - Ouder van jeugdige waarvoor jeugdhulp is aangevraagd</v>
      </c>
      <c r="F67" s="5" t="s">
        <v>496</v>
      </c>
      <c r="G67" s="34" t="s">
        <v>480</v>
      </c>
      <c r="H67" s="14" t="s">
        <v>480</v>
      </c>
      <c r="I67" s="15" t="s">
        <v>480</v>
      </c>
      <c r="J67" s="15"/>
      <c r="K67" s="14" t="s">
        <v>480</v>
      </c>
      <c r="L67" s="15" t="s">
        <v>480</v>
      </c>
      <c r="M67" s="14"/>
      <c r="N67" s="15" t="s">
        <v>480</v>
      </c>
      <c r="O67" s="15" t="s">
        <v>480</v>
      </c>
      <c r="P67" s="15"/>
      <c r="Q67" s="14"/>
      <c r="R67" s="15"/>
      <c r="S67" s="15"/>
      <c r="T67" s="15"/>
      <c r="U67" s="15"/>
      <c r="V67" s="14"/>
      <c r="W67" s="15"/>
      <c r="X67" s="15"/>
      <c r="Y67" s="15"/>
      <c r="Z67" s="15"/>
      <c r="AA67" s="15"/>
      <c r="AB67" s="83" t="s">
        <v>480</v>
      </c>
      <c r="AC67" s="83"/>
    </row>
    <row r="68" spans="2:29" x14ac:dyDescent="0.25">
      <c r="B68" s="36" t="s">
        <v>462</v>
      </c>
      <c r="C68" s="23" t="s">
        <v>640</v>
      </c>
      <c r="D68" s="23" t="s">
        <v>643</v>
      </c>
      <c r="E68" s="21" t="str">
        <f t="shared" si="4"/>
        <v>Jeugdzorg - Ouder van jeugdige  die jeugdhulp krijgt</v>
      </c>
      <c r="F68" s="5" t="s">
        <v>496</v>
      </c>
      <c r="G68" s="34" t="s">
        <v>480</v>
      </c>
      <c r="H68" s="14" t="s">
        <v>480</v>
      </c>
      <c r="I68" s="15" t="s">
        <v>480</v>
      </c>
      <c r="J68" s="15"/>
      <c r="K68" s="14" t="s">
        <v>480</v>
      </c>
      <c r="L68" s="15" t="s">
        <v>480</v>
      </c>
      <c r="M68" s="14"/>
      <c r="N68" s="15" t="s">
        <v>480</v>
      </c>
      <c r="O68" s="15" t="s">
        <v>480</v>
      </c>
      <c r="P68" s="15"/>
      <c r="Q68" s="14"/>
      <c r="R68" s="15"/>
      <c r="S68" s="15"/>
      <c r="T68" s="15"/>
      <c r="U68" s="15"/>
      <c r="V68" s="14"/>
      <c r="W68" s="15"/>
      <c r="X68" s="15"/>
      <c r="Y68" s="15"/>
      <c r="Z68" s="15"/>
      <c r="AA68" s="15"/>
      <c r="AB68" s="83" t="s">
        <v>480</v>
      </c>
      <c r="AC68" s="83" t="s">
        <v>480</v>
      </c>
    </row>
    <row r="69" spans="2:29" x14ac:dyDescent="0.25">
      <c r="B69" s="24" t="s">
        <v>462</v>
      </c>
      <c r="C69" s="25" t="s">
        <v>641</v>
      </c>
      <c r="D69" s="25" t="s">
        <v>644</v>
      </c>
      <c r="E69" s="26" t="str">
        <f t="shared" ref="E69:E101" si="5">B69&amp;" - "&amp;C69</f>
        <v>Jeugdzorg - Voogd of pleegouder jeugdige waarvoor jeugdhulp is aangevraagd of die jeugdhulp krijgt</v>
      </c>
      <c r="F69" s="27" t="s">
        <v>496</v>
      </c>
      <c r="G69" s="29" t="s">
        <v>480</v>
      </c>
      <c r="H69" s="28" t="s">
        <v>480</v>
      </c>
      <c r="I69" s="16" t="s">
        <v>480</v>
      </c>
      <c r="J69" s="16"/>
      <c r="K69" s="28"/>
      <c r="L69" s="16"/>
      <c r="M69" s="28"/>
      <c r="N69" s="16"/>
      <c r="O69" s="16"/>
      <c r="P69" s="16"/>
      <c r="Q69" s="28"/>
      <c r="R69" s="16"/>
      <c r="S69" s="16"/>
      <c r="T69" s="16"/>
      <c r="U69" s="16"/>
      <c r="V69" s="28"/>
      <c r="W69" s="16"/>
      <c r="X69" s="16"/>
      <c r="Y69" s="16"/>
      <c r="Z69" s="16"/>
      <c r="AA69" s="16"/>
      <c r="AB69" s="84" t="s">
        <v>480</v>
      </c>
      <c r="AC69" s="84"/>
    </row>
    <row r="70" spans="2:29" x14ac:dyDescent="0.25">
      <c r="B70" s="42" t="s">
        <v>463</v>
      </c>
      <c r="C70" s="43"/>
      <c r="D70" s="43"/>
      <c r="E70" s="44"/>
      <c r="F70" s="45" t="s">
        <v>496</v>
      </c>
      <c r="G70" s="82"/>
      <c r="H70" s="46"/>
      <c r="I70" s="47"/>
      <c r="J70" s="47"/>
      <c r="K70" s="46"/>
      <c r="L70" s="47"/>
      <c r="M70" s="46"/>
      <c r="N70" s="47"/>
      <c r="O70" s="47"/>
      <c r="P70" s="47"/>
      <c r="Q70" s="46"/>
      <c r="R70" s="47"/>
      <c r="S70" s="47"/>
      <c r="T70" s="47"/>
      <c r="U70" s="47"/>
      <c r="V70" s="46"/>
      <c r="W70" s="47"/>
      <c r="X70" s="47"/>
      <c r="Y70" s="47"/>
      <c r="Z70" s="47"/>
      <c r="AA70" s="47"/>
      <c r="AB70" s="81"/>
      <c r="AC70" s="81"/>
    </row>
    <row r="71" spans="2:29" x14ac:dyDescent="0.25">
      <c r="B71" s="36" t="s">
        <v>463</v>
      </c>
      <c r="C71" s="23" t="s">
        <v>649</v>
      </c>
      <c r="D71" s="23" t="s">
        <v>648</v>
      </c>
      <c r="E71" s="21" t="str">
        <f t="shared" ref="E71:E74" si="6">B71&amp;" - "&amp;C71</f>
        <v>Werk en inkomen - Persoon die kosten uitkering moet (terug)betalen</v>
      </c>
      <c r="F71" s="5" t="s">
        <v>496</v>
      </c>
      <c r="G71" s="34" t="s">
        <v>480</v>
      </c>
      <c r="H71" s="14" t="s">
        <v>480</v>
      </c>
      <c r="I71" s="15" t="s">
        <v>480</v>
      </c>
      <c r="J71" s="15"/>
      <c r="K71" s="14" t="s">
        <v>480</v>
      </c>
      <c r="L71" s="15" t="s">
        <v>480</v>
      </c>
      <c r="M71" s="14"/>
      <c r="N71" s="15" t="s">
        <v>480</v>
      </c>
      <c r="O71" s="15"/>
      <c r="P71" s="15"/>
      <c r="Q71" s="14" t="s">
        <v>480</v>
      </c>
      <c r="R71" s="15" t="s">
        <v>480</v>
      </c>
      <c r="S71" s="15" t="s">
        <v>481</v>
      </c>
      <c r="T71" s="15" t="s">
        <v>480</v>
      </c>
      <c r="U71" s="15" t="s">
        <v>480</v>
      </c>
      <c r="V71" s="14"/>
      <c r="W71" s="15"/>
      <c r="X71" s="15"/>
      <c r="Y71" s="15"/>
      <c r="Z71" s="15" t="s">
        <v>480</v>
      </c>
      <c r="AA71" s="15"/>
      <c r="AB71" s="83" t="s">
        <v>480</v>
      </c>
      <c r="AC71" s="83" t="s">
        <v>480</v>
      </c>
    </row>
    <row r="72" spans="2:29" x14ac:dyDescent="0.25">
      <c r="B72" s="36" t="s">
        <v>463</v>
      </c>
      <c r="C72" s="23" t="s">
        <v>650</v>
      </c>
      <c r="D72" s="23" t="s">
        <v>645</v>
      </c>
      <c r="E72" s="21" t="str">
        <f t="shared" si="6"/>
        <v>Werk en inkomen - Erfgenaam persoon die kosten uitkering moet terugbetalen</v>
      </c>
      <c r="F72" s="5" t="s">
        <v>496</v>
      </c>
      <c r="G72" s="34" t="s">
        <v>480</v>
      </c>
      <c r="H72" s="14" t="s">
        <v>480</v>
      </c>
      <c r="I72" s="15" t="s">
        <v>480</v>
      </c>
      <c r="J72" s="15"/>
      <c r="K72" s="14"/>
      <c r="L72" s="15"/>
      <c r="M72" s="14"/>
      <c r="N72" s="15"/>
      <c r="O72" s="15"/>
      <c r="P72" s="15"/>
      <c r="Q72" s="14"/>
      <c r="R72" s="15"/>
      <c r="S72" s="15"/>
      <c r="T72" s="15"/>
      <c r="U72" s="15"/>
      <c r="V72" s="14"/>
      <c r="W72" s="15"/>
      <c r="X72" s="15"/>
      <c r="Y72" s="15"/>
      <c r="Z72" s="15"/>
      <c r="AA72" s="15"/>
      <c r="AB72" s="83" t="s">
        <v>480</v>
      </c>
      <c r="AC72" s="83"/>
    </row>
    <row r="73" spans="2:29" x14ac:dyDescent="0.25">
      <c r="B73" s="36" t="s">
        <v>463</v>
      </c>
      <c r="C73" s="23" t="s">
        <v>651</v>
      </c>
      <c r="D73" s="23" t="s">
        <v>646</v>
      </c>
      <c r="E73" s="21" t="str">
        <f t="shared" si="6"/>
        <v>Werk en inkomen - Persoon aan wie  boete of maatregel is opgelegd</v>
      </c>
      <c r="F73" s="5" t="s">
        <v>496</v>
      </c>
      <c r="G73" s="34" t="s">
        <v>480</v>
      </c>
      <c r="H73" s="14" t="s">
        <v>480</v>
      </c>
      <c r="I73" s="15" t="s">
        <v>480</v>
      </c>
      <c r="J73" s="15"/>
      <c r="K73" s="14" t="s">
        <v>480</v>
      </c>
      <c r="L73" s="15" t="s">
        <v>480</v>
      </c>
      <c r="M73" s="14"/>
      <c r="N73" s="15" t="s">
        <v>480</v>
      </c>
      <c r="O73" s="15"/>
      <c r="P73" s="15"/>
      <c r="Q73" s="14" t="s">
        <v>480</v>
      </c>
      <c r="R73" s="15" t="s">
        <v>480</v>
      </c>
      <c r="S73" s="15"/>
      <c r="T73" s="15" t="s">
        <v>480</v>
      </c>
      <c r="U73" s="15" t="s">
        <v>480</v>
      </c>
      <c r="V73" s="14"/>
      <c r="W73" s="15"/>
      <c r="X73" s="15"/>
      <c r="Y73" s="15"/>
      <c r="Z73" s="15" t="s">
        <v>480</v>
      </c>
      <c r="AA73" s="15"/>
      <c r="AB73" s="83" t="s">
        <v>480</v>
      </c>
      <c r="AC73" s="83" t="s">
        <v>480</v>
      </c>
    </row>
    <row r="74" spans="2:29" x14ac:dyDescent="0.25">
      <c r="B74" s="36" t="s">
        <v>463</v>
      </c>
      <c r="C74" s="23" t="s">
        <v>652</v>
      </c>
      <c r="D74" s="23" t="s">
        <v>647</v>
      </c>
      <c r="E74" s="21" t="str">
        <f t="shared" si="6"/>
        <v>Werk en inkomen - Betrokkene bij onderzoek naar onregelmatigheden</v>
      </c>
      <c r="F74" s="5" t="s">
        <v>496</v>
      </c>
      <c r="G74" s="34" t="s">
        <v>480</v>
      </c>
      <c r="H74" s="14" t="s">
        <v>480</v>
      </c>
      <c r="I74" s="15" t="s">
        <v>480</v>
      </c>
      <c r="J74" s="15"/>
      <c r="K74" s="14" t="s">
        <v>480</v>
      </c>
      <c r="L74" s="15" t="s">
        <v>480</v>
      </c>
      <c r="M74" s="14"/>
      <c r="N74" s="15" t="s">
        <v>480</v>
      </c>
      <c r="O74" s="15"/>
      <c r="P74" s="15"/>
      <c r="Q74" s="14" t="s">
        <v>480</v>
      </c>
      <c r="R74" s="15" t="s">
        <v>480</v>
      </c>
      <c r="S74" s="15"/>
      <c r="T74" s="15" t="s">
        <v>480</v>
      </c>
      <c r="U74" s="15" t="s">
        <v>480</v>
      </c>
      <c r="V74" s="14"/>
      <c r="W74" s="15"/>
      <c r="X74" s="15"/>
      <c r="Y74" s="15"/>
      <c r="Z74" s="15" t="s">
        <v>480</v>
      </c>
      <c r="AA74" s="15"/>
      <c r="AB74" s="83" t="s">
        <v>480</v>
      </c>
      <c r="AC74" s="83"/>
    </row>
    <row r="75" spans="2:29" x14ac:dyDescent="0.25">
      <c r="B75" s="42" t="s">
        <v>464</v>
      </c>
      <c r="C75" s="43"/>
      <c r="D75" s="43"/>
      <c r="E75" s="44"/>
      <c r="F75" s="45" t="s">
        <v>496</v>
      </c>
      <c r="G75" s="82"/>
      <c r="H75" s="46"/>
      <c r="I75" s="47"/>
      <c r="J75" s="47"/>
      <c r="K75" s="46"/>
      <c r="L75" s="47"/>
      <c r="M75" s="46"/>
      <c r="N75" s="47"/>
      <c r="O75" s="47"/>
      <c r="P75" s="47"/>
      <c r="Q75" s="46"/>
      <c r="R75" s="47"/>
      <c r="S75" s="47"/>
      <c r="T75" s="47"/>
      <c r="U75" s="47"/>
      <c r="V75" s="46"/>
      <c r="W75" s="47"/>
      <c r="X75" s="47"/>
      <c r="Y75" s="47"/>
      <c r="Z75" s="47"/>
      <c r="AA75" s="47"/>
      <c r="AB75" s="81"/>
      <c r="AC75" s="81"/>
    </row>
    <row r="76" spans="2:29" x14ac:dyDescent="0.25">
      <c r="B76" s="36" t="s">
        <v>464</v>
      </c>
      <c r="C76" s="23" t="s">
        <v>465</v>
      </c>
      <c r="D76" s="23" t="s">
        <v>653</v>
      </c>
      <c r="E76" s="21" t="str">
        <f t="shared" si="5"/>
        <v>Sociale werkvoorziening - Werknemer sociale werkvoorziening</v>
      </c>
      <c r="F76" s="5" t="s">
        <v>496</v>
      </c>
      <c r="G76" s="34" t="s">
        <v>480</v>
      </c>
      <c r="H76" s="14" t="s">
        <v>480</v>
      </c>
      <c r="I76" s="15" t="s">
        <v>480</v>
      </c>
      <c r="J76" s="15"/>
      <c r="K76" s="14"/>
      <c r="L76" s="15"/>
      <c r="M76" s="14"/>
      <c r="N76" s="15"/>
      <c r="O76" s="15"/>
      <c r="P76" s="15"/>
      <c r="Q76" s="14"/>
      <c r="R76" s="15"/>
      <c r="S76" s="15"/>
      <c r="T76" s="15"/>
      <c r="U76" s="15"/>
      <c r="V76" s="14"/>
      <c r="W76" s="15"/>
      <c r="X76" s="15"/>
      <c r="Y76" s="15"/>
      <c r="Z76" s="15"/>
      <c r="AA76" s="15"/>
      <c r="AB76" s="83" t="s">
        <v>480</v>
      </c>
      <c r="AC76" s="83" t="s">
        <v>480</v>
      </c>
    </row>
    <row r="77" spans="2:29" x14ac:dyDescent="0.25">
      <c r="B77" s="42" t="s">
        <v>468</v>
      </c>
      <c r="C77" s="43"/>
      <c r="D77" s="43"/>
      <c r="E77" s="44"/>
      <c r="F77" s="45" t="s">
        <v>496</v>
      </c>
      <c r="G77" s="82"/>
      <c r="H77" s="46"/>
      <c r="I77" s="47"/>
      <c r="J77" s="47"/>
      <c r="K77" s="46"/>
      <c r="L77" s="47"/>
      <c r="M77" s="46"/>
      <c r="N77" s="47"/>
      <c r="O77" s="47"/>
      <c r="P77" s="47"/>
      <c r="Q77" s="46"/>
      <c r="R77" s="47"/>
      <c r="S77" s="47"/>
      <c r="T77" s="47"/>
      <c r="U77" s="47"/>
      <c r="V77" s="46"/>
      <c r="W77" s="47"/>
      <c r="X77" s="47"/>
      <c r="Y77" s="47"/>
      <c r="Z77" s="47"/>
      <c r="AA77" s="47"/>
      <c r="AB77" s="81"/>
      <c r="AC77" s="81"/>
    </row>
    <row r="78" spans="2:29" x14ac:dyDescent="0.25">
      <c r="B78" s="36" t="s">
        <v>468</v>
      </c>
      <c r="C78" s="23" t="s">
        <v>659</v>
      </c>
      <c r="D78" s="23" t="s">
        <v>654</v>
      </c>
      <c r="E78" s="21" t="str">
        <f t="shared" ref="E78:E82" si="7">B78&amp;" - "&amp;C78</f>
        <v>Pensioen en uitkering politieke ambtsdragers - Persoon met pensioenaanspraak of -recht</v>
      </c>
      <c r="F78" s="5" t="s">
        <v>496</v>
      </c>
      <c r="G78" s="34" t="s">
        <v>480</v>
      </c>
      <c r="H78" s="14" t="s">
        <v>480</v>
      </c>
      <c r="I78" s="15" t="s">
        <v>480</v>
      </c>
      <c r="J78" s="15"/>
      <c r="K78" s="14" t="s">
        <v>480</v>
      </c>
      <c r="L78" s="15" t="s">
        <v>480</v>
      </c>
      <c r="M78" s="14"/>
      <c r="N78" s="15"/>
      <c r="O78" s="15"/>
      <c r="P78" s="15"/>
      <c r="Q78" s="14"/>
      <c r="R78" s="15"/>
      <c r="S78" s="15"/>
      <c r="T78" s="15" t="s">
        <v>480</v>
      </c>
      <c r="U78" s="15" t="s">
        <v>481</v>
      </c>
      <c r="V78" s="14"/>
      <c r="W78" s="15" t="s">
        <v>480</v>
      </c>
      <c r="X78" s="15"/>
      <c r="Y78" s="15"/>
      <c r="Z78" s="15"/>
      <c r="AA78" s="15"/>
      <c r="AB78" s="83" t="s">
        <v>480</v>
      </c>
      <c r="AC78" s="83" t="s">
        <v>480</v>
      </c>
    </row>
    <row r="79" spans="2:29" x14ac:dyDescent="0.25">
      <c r="B79" s="36" t="s">
        <v>468</v>
      </c>
      <c r="C79" s="23" t="s">
        <v>660</v>
      </c>
      <c r="D79" s="23" t="s">
        <v>655</v>
      </c>
      <c r="E79" s="21" t="str">
        <f t="shared" si="7"/>
        <v>Pensioen en uitkering politieke ambtsdragers - Persoon met recht op wachtgeld</v>
      </c>
      <c r="F79" s="5" t="s">
        <v>496</v>
      </c>
      <c r="G79" s="34" t="s">
        <v>480</v>
      </c>
      <c r="H79" s="14" t="s">
        <v>480</v>
      </c>
      <c r="I79" s="15" t="s">
        <v>480</v>
      </c>
      <c r="J79" s="15"/>
      <c r="K79" s="14" t="s">
        <v>480</v>
      </c>
      <c r="L79" s="15" t="s">
        <v>480</v>
      </c>
      <c r="M79" s="14"/>
      <c r="N79" s="15"/>
      <c r="O79" s="15"/>
      <c r="P79" s="15"/>
      <c r="Q79" s="14"/>
      <c r="R79" s="15"/>
      <c r="S79" s="15"/>
      <c r="T79" s="15" t="s">
        <v>480</v>
      </c>
      <c r="U79" s="15" t="s">
        <v>481</v>
      </c>
      <c r="V79" s="14"/>
      <c r="W79" s="15"/>
      <c r="X79" s="15"/>
      <c r="Y79" s="15"/>
      <c r="Z79" s="15"/>
      <c r="AA79" s="15"/>
      <c r="AB79" s="83" t="s">
        <v>480</v>
      </c>
      <c r="AC79" s="83" t="s">
        <v>480</v>
      </c>
    </row>
    <row r="80" spans="2:29" x14ac:dyDescent="0.25">
      <c r="B80" s="36" t="s">
        <v>468</v>
      </c>
      <c r="C80" s="23" t="s">
        <v>661</v>
      </c>
      <c r="D80" s="23" t="s">
        <v>656</v>
      </c>
      <c r="E80" s="21" t="str">
        <f t="shared" si="7"/>
        <v>Pensioen en uitkering politieke ambtsdragers - Ex-echtgenoot/registreerd partner persoon met pensioenaanspraak of -recht</v>
      </c>
      <c r="F80" s="5" t="s">
        <v>496</v>
      </c>
      <c r="G80" s="34" t="s">
        <v>480</v>
      </c>
      <c r="H80" s="14" t="s">
        <v>480</v>
      </c>
      <c r="I80" s="15" t="s">
        <v>480</v>
      </c>
      <c r="J80" s="15"/>
      <c r="K80" s="14"/>
      <c r="L80" s="15"/>
      <c r="M80" s="14"/>
      <c r="N80" s="15"/>
      <c r="O80" s="15"/>
      <c r="P80" s="15"/>
      <c r="Q80" s="14"/>
      <c r="R80" s="15"/>
      <c r="S80" s="15"/>
      <c r="T80" s="15"/>
      <c r="U80" s="15"/>
      <c r="V80" s="14"/>
      <c r="W80" s="15"/>
      <c r="X80" s="15"/>
      <c r="Y80" s="15"/>
      <c r="Z80" s="15"/>
      <c r="AA80" s="15"/>
      <c r="AB80" s="83" t="s">
        <v>480</v>
      </c>
      <c r="AC80" s="83" t="s">
        <v>480</v>
      </c>
    </row>
    <row r="81" spans="2:29" x14ac:dyDescent="0.25">
      <c r="B81" s="36" t="s">
        <v>468</v>
      </c>
      <c r="C81" s="23" t="s">
        <v>662</v>
      </c>
      <c r="D81" s="23" t="s">
        <v>657</v>
      </c>
      <c r="E81" s="21" t="str">
        <f t="shared" si="7"/>
        <v>Pensioen en uitkering politieke ambtsdragers - Persoon met recht op nabestaandenpensioen</v>
      </c>
      <c r="F81" s="5" t="s">
        <v>496</v>
      </c>
      <c r="G81" s="34" t="s">
        <v>480</v>
      </c>
      <c r="H81" s="14" t="s">
        <v>480</v>
      </c>
      <c r="I81" s="15" t="s">
        <v>480</v>
      </c>
      <c r="J81" s="15"/>
      <c r="K81" s="14"/>
      <c r="L81" s="15"/>
      <c r="M81" s="14"/>
      <c r="N81" s="15"/>
      <c r="O81" s="15"/>
      <c r="P81" s="15"/>
      <c r="Q81" s="14"/>
      <c r="R81" s="15"/>
      <c r="S81" s="15"/>
      <c r="T81" s="15"/>
      <c r="U81" s="15"/>
      <c r="V81" s="14"/>
      <c r="W81" s="15"/>
      <c r="X81" s="15"/>
      <c r="Y81" s="15"/>
      <c r="Z81" s="15"/>
      <c r="AA81" s="15"/>
      <c r="AB81" s="83" t="s">
        <v>480</v>
      </c>
      <c r="AC81" s="83" t="s">
        <v>480</v>
      </c>
    </row>
    <row r="82" spans="2:29" x14ac:dyDescent="0.25">
      <c r="B82" s="36" t="s">
        <v>468</v>
      </c>
      <c r="C82" s="23" t="s">
        <v>663</v>
      </c>
      <c r="D82" s="23" t="s">
        <v>658</v>
      </c>
      <c r="E82" s="21" t="str">
        <f t="shared" si="7"/>
        <v>Pensioen en uitkering politieke ambtsdragers - Persoon met recht op overlijdensuitkering</v>
      </c>
      <c r="F82" s="5" t="s">
        <v>496</v>
      </c>
      <c r="G82" s="34" t="s">
        <v>480</v>
      </c>
      <c r="H82" s="14" t="s">
        <v>480</v>
      </c>
      <c r="I82" s="15" t="s">
        <v>480</v>
      </c>
      <c r="J82" s="15"/>
      <c r="K82" s="14"/>
      <c r="L82" s="15"/>
      <c r="M82" s="14"/>
      <c r="N82" s="15"/>
      <c r="O82" s="15"/>
      <c r="P82" s="15"/>
      <c r="Q82" s="14"/>
      <c r="R82" s="15"/>
      <c r="S82" s="15"/>
      <c r="T82" s="15"/>
      <c r="U82" s="15"/>
      <c r="V82" s="14"/>
      <c r="W82" s="15"/>
      <c r="X82" s="15"/>
      <c r="Y82" s="15"/>
      <c r="Z82" s="15"/>
      <c r="AA82" s="15"/>
      <c r="AB82" s="83" t="s">
        <v>480</v>
      </c>
      <c r="AC82" s="83"/>
    </row>
    <row r="83" spans="2:29" x14ac:dyDescent="0.25">
      <c r="B83" s="42" t="s">
        <v>559</v>
      </c>
      <c r="C83" s="43"/>
      <c r="D83" s="43"/>
      <c r="E83" s="44"/>
      <c r="F83" s="45" t="s">
        <v>496</v>
      </c>
      <c r="G83" s="82"/>
      <c r="H83" s="46"/>
      <c r="I83" s="47"/>
      <c r="J83" s="47"/>
      <c r="K83" s="46"/>
      <c r="L83" s="47"/>
      <c r="M83" s="46"/>
      <c r="N83" s="47"/>
      <c r="O83" s="47"/>
      <c r="P83" s="47"/>
      <c r="Q83" s="46"/>
      <c r="R83" s="47"/>
      <c r="S83" s="47"/>
      <c r="T83" s="47"/>
      <c r="U83" s="47"/>
      <c r="V83" s="46"/>
      <c r="W83" s="47"/>
      <c r="X83" s="47"/>
      <c r="Y83" s="47"/>
      <c r="Z83" s="47"/>
      <c r="AA83" s="47"/>
      <c r="AB83" s="81"/>
      <c r="AC83" s="81"/>
    </row>
    <row r="84" spans="2:29" x14ac:dyDescent="0.25">
      <c r="B84" s="36" t="s">
        <v>559</v>
      </c>
      <c r="C84" s="23" t="s">
        <v>471</v>
      </c>
      <c r="D84" s="23" t="s">
        <v>666</v>
      </c>
      <c r="E84" s="21" t="str">
        <f t="shared" ref="E84:E85" si="8">B84&amp;" - "&amp;C84</f>
        <v>Voorzien in lijkbezorging - Overledene</v>
      </c>
      <c r="F84" s="5" t="s">
        <v>496</v>
      </c>
      <c r="G84" s="34" t="s">
        <v>480</v>
      </c>
      <c r="H84" s="14"/>
      <c r="I84" s="15" t="s">
        <v>480</v>
      </c>
      <c r="J84" s="15"/>
      <c r="K84" s="14"/>
      <c r="L84" s="15"/>
      <c r="M84" s="14"/>
      <c r="N84" s="15"/>
      <c r="O84" s="15"/>
      <c r="P84" s="15"/>
      <c r="Q84" s="14"/>
      <c r="R84" s="15"/>
      <c r="S84" s="15" t="s">
        <v>480</v>
      </c>
      <c r="T84" s="15" t="s">
        <v>480</v>
      </c>
      <c r="U84" s="15" t="s">
        <v>480</v>
      </c>
      <c r="V84" s="14"/>
      <c r="W84" s="15"/>
      <c r="X84" s="15"/>
      <c r="Y84" s="15"/>
      <c r="Z84" s="15" t="s">
        <v>480</v>
      </c>
      <c r="AA84" s="15"/>
      <c r="AB84" s="83" t="s">
        <v>480</v>
      </c>
      <c r="AC84" s="83"/>
    </row>
    <row r="85" spans="2:29" x14ac:dyDescent="0.25">
      <c r="B85" s="36" t="s">
        <v>559</v>
      </c>
      <c r="C85" s="23" t="s">
        <v>664</v>
      </c>
      <c r="D85" s="23" t="s">
        <v>667</v>
      </c>
      <c r="E85" s="21" t="str">
        <f t="shared" si="8"/>
        <v>Voorzien in lijkbezorging - Persoon die wordt benaderd om te voorzien in lijkbezorging</v>
      </c>
      <c r="F85" s="5" t="s">
        <v>496</v>
      </c>
      <c r="G85" s="34" t="s">
        <v>480</v>
      </c>
      <c r="H85" s="14" t="s">
        <v>480</v>
      </c>
      <c r="I85" s="15" t="s">
        <v>480</v>
      </c>
      <c r="J85" s="15"/>
      <c r="K85" s="14"/>
      <c r="L85" s="15"/>
      <c r="M85" s="14"/>
      <c r="N85" s="15"/>
      <c r="O85" s="15"/>
      <c r="P85" s="15"/>
      <c r="Q85" s="14"/>
      <c r="R85" s="15"/>
      <c r="S85" s="15" t="s">
        <v>481</v>
      </c>
      <c r="T85" s="15" t="s">
        <v>481</v>
      </c>
      <c r="U85" s="15"/>
      <c r="V85" s="14"/>
      <c r="W85" s="15"/>
      <c r="X85" s="15"/>
      <c r="Y85" s="15"/>
      <c r="Z85" s="15"/>
      <c r="AA85" s="15"/>
      <c r="AB85" s="83" t="s">
        <v>480</v>
      </c>
      <c r="AC85" s="83"/>
    </row>
    <row r="86" spans="2:29" x14ac:dyDescent="0.25">
      <c r="B86" s="24" t="s">
        <v>559</v>
      </c>
      <c r="C86" s="25" t="s">
        <v>665</v>
      </c>
      <c r="D86" s="25" t="s">
        <v>668</v>
      </c>
      <c r="E86" s="26" t="str">
        <f t="shared" si="5"/>
        <v xml:space="preserve">Voorzien in lijkbezorging - Persoon waarop kosten lijkbezorging worden verhaald </v>
      </c>
      <c r="F86" s="27" t="s">
        <v>496</v>
      </c>
      <c r="G86" s="29" t="s">
        <v>480</v>
      </c>
      <c r="H86" s="28" t="s">
        <v>480</v>
      </c>
      <c r="I86" s="16" t="s">
        <v>480</v>
      </c>
      <c r="J86" s="16"/>
      <c r="K86" s="28"/>
      <c r="L86" s="16"/>
      <c r="M86" s="28"/>
      <c r="N86" s="16"/>
      <c r="O86" s="16"/>
      <c r="P86" s="16"/>
      <c r="Q86" s="28"/>
      <c r="R86" s="16"/>
      <c r="S86" s="16" t="s">
        <v>481</v>
      </c>
      <c r="T86" s="16" t="s">
        <v>481</v>
      </c>
      <c r="U86" s="16"/>
      <c r="V86" s="28"/>
      <c r="W86" s="16"/>
      <c r="X86" s="16"/>
      <c r="Y86" s="16"/>
      <c r="Z86" s="16"/>
      <c r="AA86" s="16"/>
      <c r="AB86" s="84" t="s">
        <v>480</v>
      </c>
      <c r="AC86" s="84"/>
    </row>
    <row r="87" spans="2:29" x14ac:dyDescent="0.25">
      <c r="B87" s="42" t="s">
        <v>466</v>
      </c>
      <c r="C87" s="43"/>
      <c r="D87" s="43"/>
      <c r="E87" s="44"/>
      <c r="F87" s="45" t="s">
        <v>496</v>
      </c>
      <c r="G87" s="82"/>
      <c r="H87" s="46"/>
      <c r="I87" s="47"/>
      <c r="J87" s="47"/>
      <c r="K87" s="46"/>
      <c r="L87" s="47"/>
      <c r="M87" s="46"/>
      <c r="N87" s="47"/>
      <c r="O87" s="47"/>
      <c r="P87" s="47"/>
      <c r="Q87" s="46"/>
      <c r="R87" s="47"/>
      <c r="S87" s="47"/>
      <c r="T87" s="47"/>
      <c r="U87" s="47"/>
      <c r="V87" s="46"/>
      <c r="W87" s="47"/>
      <c r="X87" s="47"/>
      <c r="Y87" s="47"/>
      <c r="Z87" s="47"/>
      <c r="AA87" s="47"/>
      <c r="AB87" s="81"/>
      <c r="AC87" s="81"/>
    </row>
    <row r="88" spans="2:29" x14ac:dyDescent="0.25">
      <c r="B88" s="24" t="s">
        <v>466</v>
      </c>
      <c r="C88" s="25" t="s">
        <v>669</v>
      </c>
      <c r="D88" s="25" t="s">
        <v>670</v>
      </c>
      <c r="E88" s="26" t="str">
        <f t="shared" si="5"/>
        <v>Gevonden voorwerpen - Vermoedelijke eigenaar gevonden voorwerp</v>
      </c>
      <c r="F88" s="27" t="s">
        <v>496</v>
      </c>
      <c r="G88" s="29" t="s">
        <v>480</v>
      </c>
      <c r="H88" s="28" t="s">
        <v>480</v>
      </c>
      <c r="I88" s="16" t="s">
        <v>480</v>
      </c>
      <c r="J88" s="16"/>
      <c r="K88" s="28" t="s">
        <v>480</v>
      </c>
      <c r="L88" s="16"/>
      <c r="M88" s="28"/>
      <c r="N88" s="16"/>
      <c r="O88" s="16"/>
      <c r="P88" s="16"/>
      <c r="Q88" s="28"/>
      <c r="R88" s="16"/>
      <c r="S88" s="16"/>
      <c r="T88" s="16"/>
      <c r="U88" s="16"/>
      <c r="V88" s="28"/>
      <c r="W88" s="16"/>
      <c r="X88" s="16"/>
      <c r="Y88" s="16"/>
      <c r="Z88" s="16"/>
      <c r="AA88" s="16"/>
      <c r="AB88" s="84" t="s">
        <v>480</v>
      </c>
      <c r="AC88" s="84"/>
    </row>
    <row r="89" spans="2:29" x14ac:dyDescent="0.25">
      <c r="B89" s="42" t="s">
        <v>472</v>
      </c>
      <c r="C89" s="43"/>
      <c r="D89" s="43"/>
      <c r="E89" s="44"/>
      <c r="F89" s="45" t="s">
        <v>496</v>
      </c>
      <c r="G89" s="82"/>
      <c r="H89" s="46"/>
      <c r="I89" s="47"/>
      <c r="J89" s="47"/>
      <c r="K89" s="46"/>
      <c r="L89" s="47"/>
      <c r="M89" s="46"/>
      <c r="N89" s="47"/>
      <c r="O89" s="47"/>
      <c r="P89" s="47"/>
      <c r="Q89" s="46"/>
      <c r="R89" s="47"/>
      <c r="S89" s="47"/>
      <c r="T89" s="47"/>
      <c r="U89" s="47"/>
      <c r="V89" s="46"/>
      <c r="W89" s="47"/>
      <c r="X89" s="47"/>
      <c r="Y89" s="47"/>
      <c r="Z89" s="47"/>
      <c r="AA89" s="47"/>
      <c r="AB89" s="81"/>
      <c r="AC89" s="81"/>
    </row>
    <row r="90" spans="2:29" x14ac:dyDescent="0.25">
      <c r="B90" s="24" t="s">
        <v>472</v>
      </c>
      <c r="C90" s="25" t="s">
        <v>473</v>
      </c>
      <c r="D90" s="25" t="s">
        <v>671</v>
      </c>
      <c r="E90" s="26" t="str">
        <f t="shared" si="5"/>
        <v>Rampenbestrijding - Slachtoffer</v>
      </c>
      <c r="F90" s="27" t="s">
        <v>496</v>
      </c>
      <c r="G90" s="29" t="s">
        <v>480</v>
      </c>
      <c r="H90" s="28" t="s">
        <v>480</v>
      </c>
      <c r="I90" s="16" t="s">
        <v>480</v>
      </c>
      <c r="J90" s="16"/>
      <c r="K90" s="28"/>
      <c r="L90" s="16"/>
      <c r="M90" s="28"/>
      <c r="N90" s="16"/>
      <c r="O90" s="16"/>
      <c r="P90" s="16"/>
      <c r="Q90" s="28"/>
      <c r="R90" s="16"/>
      <c r="S90" s="16"/>
      <c r="T90" s="16"/>
      <c r="U90" s="16"/>
      <c r="V90" s="28"/>
      <c r="W90" s="16"/>
      <c r="X90" s="16"/>
      <c r="Y90" s="16"/>
      <c r="Z90" s="16"/>
      <c r="AA90" s="16"/>
      <c r="AB90" s="84" t="s">
        <v>480</v>
      </c>
      <c r="AC90" s="84"/>
    </row>
    <row r="91" spans="2:29" x14ac:dyDescent="0.25">
      <c r="B91" s="42" t="s">
        <v>474</v>
      </c>
      <c r="C91" s="43"/>
      <c r="D91" s="43"/>
      <c r="E91" s="44"/>
      <c r="F91" s="45" t="s">
        <v>682</v>
      </c>
      <c r="G91" s="82"/>
      <c r="H91" s="46"/>
      <c r="I91" s="47"/>
      <c r="J91" s="47"/>
      <c r="K91" s="46"/>
      <c r="L91" s="47"/>
      <c r="M91" s="46"/>
      <c r="N91" s="47"/>
      <c r="O91" s="47"/>
      <c r="P91" s="47"/>
      <c r="Q91" s="46"/>
      <c r="R91" s="47"/>
      <c r="S91" s="47"/>
      <c r="T91" s="47"/>
      <c r="U91" s="47"/>
      <c r="V91" s="46"/>
      <c r="W91" s="47"/>
      <c r="X91" s="47"/>
      <c r="Y91" s="47"/>
      <c r="Z91" s="47"/>
      <c r="AA91" s="47"/>
      <c r="AB91" s="81"/>
      <c r="AC91" s="81"/>
    </row>
    <row r="92" spans="2:29" x14ac:dyDescent="0.25">
      <c r="B92" s="24" t="s">
        <v>474</v>
      </c>
      <c r="C92" s="25" t="s">
        <v>475</v>
      </c>
      <c r="D92" s="101" t="s">
        <v>475</v>
      </c>
      <c r="E92" s="26" t="str">
        <f t="shared" si="5"/>
        <v>Volmachtverlening verkiezingen - Gemachtigde</v>
      </c>
      <c r="F92" s="27" t="s">
        <v>682</v>
      </c>
      <c r="G92" s="29" t="s">
        <v>480</v>
      </c>
      <c r="H92" s="28" t="s">
        <v>480</v>
      </c>
      <c r="I92" s="16" t="s">
        <v>480</v>
      </c>
      <c r="J92" s="16"/>
      <c r="K92" s="28"/>
      <c r="L92" s="16"/>
      <c r="M92" s="28"/>
      <c r="N92" s="16"/>
      <c r="O92" s="16"/>
      <c r="P92" s="16"/>
      <c r="Q92" s="28"/>
      <c r="R92" s="16"/>
      <c r="S92" s="16"/>
      <c r="T92" s="16"/>
      <c r="U92" s="16"/>
      <c r="V92" s="28" t="s">
        <v>480</v>
      </c>
      <c r="W92" s="16"/>
      <c r="X92" s="16"/>
      <c r="Y92" s="16"/>
      <c r="Z92" s="16"/>
      <c r="AA92" s="16"/>
      <c r="AB92" s="84" t="s">
        <v>480</v>
      </c>
      <c r="AC92" s="84"/>
    </row>
    <row r="93" spans="2:29" x14ac:dyDescent="0.25">
      <c r="B93" s="42" t="s">
        <v>467</v>
      </c>
      <c r="C93" s="43"/>
      <c r="D93" s="43"/>
      <c r="E93" s="44"/>
      <c r="F93" s="45" t="s">
        <v>682</v>
      </c>
      <c r="G93" s="82"/>
      <c r="H93" s="46"/>
      <c r="I93" s="47"/>
      <c r="J93" s="47"/>
      <c r="K93" s="46"/>
      <c r="L93" s="47"/>
      <c r="M93" s="46"/>
      <c r="N93" s="47"/>
      <c r="O93" s="47"/>
      <c r="P93" s="47"/>
      <c r="Q93" s="46"/>
      <c r="R93" s="47"/>
      <c r="S93" s="47"/>
      <c r="T93" s="47"/>
      <c r="U93" s="47"/>
      <c r="V93" s="46"/>
      <c r="W93" s="47"/>
      <c r="X93" s="47"/>
      <c r="Y93" s="47"/>
      <c r="Z93" s="47"/>
      <c r="AA93" s="47"/>
      <c r="AB93" s="81"/>
      <c r="AC93" s="81"/>
    </row>
    <row r="94" spans="2:29" x14ac:dyDescent="0.25">
      <c r="B94" s="36" t="s">
        <v>467</v>
      </c>
      <c r="C94" s="23" t="s">
        <v>672</v>
      </c>
      <c r="D94" s="23" t="s">
        <v>674</v>
      </c>
      <c r="E94" s="21" t="str">
        <f t="shared" ref="E94" si="9">B94&amp;" - "&amp;C94</f>
        <v>Naturalisatieverzoeken en optieverklaringen - Kind of kleinkind waarvoor medeverlening Nederlanderschap wordt verzocht</v>
      </c>
      <c r="F94" s="5" t="s">
        <v>682</v>
      </c>
      <c r="G94" s="34" t="s">
        <v>480</v>
      </c>
      <c r="H94" s="14"/>
      <c r="I94" s="15" t="s">
        <v>480</v>
      </c>
      <c r="J94" s="15"/>
      <c r="K94" s="14"/>
      <c r="L94" s="15"/>
      <c r="M94" s="14"/>
      <c r="N94" s="15" t="s">
        <v>480</v>
      </c>
      <c r="O94" s="15" t="s">
        <v>480</v>
      </c>
      <c r="P94" s="15"/>
      <c r="Q94" s="14"/>
      <c r="R94" s="15" t="s">
        <v>480</v>
      </c>
      <c r="S94" s="15" t="s">
        <v>480</v>
      </c>
      <c r="T94" s="15"/>
      <c r="U94" s="15"/>
      <c r="V94" s="14"/>
      <c r="W94" s="15"/>
      <c r="X94" s="15"/>
      <c r="Y94" s="15"/>
      <c r="Z94" s="15"/>
      <c r="AA94" s="15"/>
      <c r="AB94" s="83" t="s">
        <v>480</v>
      </c>
      <c r="AC94" s="83"/>
    </row>
    <row r="95" spans="2:29" x14ac:dyDescent="0.25">
      <c r="B95" s="24" t="s">
        <v>467</v>
      </c>
      <c r="C95" s="25" t="s">
        <v>673</v>
      </c>
      <c r="D95" s="25" t="s">
        <v>675</v>
      </c>
      <c r="E95" s="26" t="str">
        <f t="shared" si="5"/>
        <v>Naturalisatieverzoeken en optieverklaringen - Andere ouder/wettelijke vertegenwoordiger (klein)kind</v>
      </c>
      <c r="F95" s="27" t="s">
        <v>682</v>
      </c>
      <c r="G95" s="29" t="s">
        <v>480</v>
      </c>
      <c r="H95" s="28" t="s">
        <v>480</v>
      </c>
      <c r="I95" s="16" t="s">
        <v>480</v>
      </c>
      <c r="J95" s="16"/>
      <c r="K95" s="28"/>
      <c r="L95" s="16"/>
      <c r="M95" s="28"/>
      <c r="N95" s="16"/>
      <c r="O95" s="16"/>
      <c r="P95" s="16"/>
      <c r="Q95" s="28"/>
      <c r="R95" s="16"/>
      <c r="S95" s="16"/>
      <c r="T95" s="16"/>
      <c r="U95" s="16"/>
      <c r="V95" s="28"/>
      <c r="W95" s="16"/>
      <c r="X95" s="16"/>
      <c r="Y95" s="16"/>
      <c r="Z95" s="16"/>
      <c r="AA95" s="16"/>
      <c r="AB95" s="84" t="s">
        <v>480</v>
      </c>
      <c r="AC95" s="84"/>
    </row>
    <row r="96" spans="2:29" x14ac:dyDescent="0.25">
      <c r="B96" s="42" t="s">
        <v>560</v>
      </c>
      <c r="C96" s="43"/>
      <c r="D96" s="43"/>
      <c r="E96" s="44"/>
      <c r="F96" s="45" t="s">
        <v>682</v>
      </c>
      <c r="G96" s="82"/>
      <c r="H96" s="46"/>
      <c r="I96" s="47"/>
      <c r="J96" s="47"/>
      <c r="K96" s="46"/>
      <c r="L96" s="47"/>
      <c r="M96" s="46"/>
      <c r="N96" s="47"/>
      <c r="O96" s="47"/>
      <c r="P96" s="47"/>
      <c r="Q96" s="46"/>
      <c r="R96" s="47"/>
      <c r="S96" s="47"/>
      <c r="T96" s="47"/>
      <c r="U96" s="47"/>
      <c r="V96" s="46"/>
      <c r="W96" s="47"/>
      <c r="X96" s="47"/>
      <c r="Y96" s="47"/>
      <c r="Z96" s="47"/>
      <c r="AA96" s="47"/>
      <c r="AB96" s="81"/>
      <c r="AC96" s="81"/>
    </row>
    <row r="97" spans="2:29" x14ac:dyDescent="0.25">
      <c r="B97" s="36" t="s">
        <v>560</v>
      </c>
      <c r="C97" s="23" t="s">
        <v>676</v>
      </c>
      <c r="D97" s="23" t="s">
        <v>677</v>
      </c>
      <c r="E97" s="21" t="str">
        <f t="shared" si="5"/>
        <v>Burgerlijke stand - Persoon van wie gegevens nodig zijn voor akte, latere vermelding of verstrekking</v>
      </c>
      <c r="F97" s="5" t="s">
        <v>682</v>
      </c>
      <c r="G97" s="34"/>
      <c r="H97" s="14"/>
      <c r="I97" s="15"/>
      <c r="J97" s="15"/>
      <c r="K97" s="14"/>
      <c r="L97" s="15"/>
      <c r="M97" s="14"/>
      <c r="N97" s="15"/>
      <c r="O97" s="15"/>
      <c r="P97" s="15"/>
      <c r="Q97" s="14"/>
      <c r="R97" s="15"/>
      <c r="S97" s="15"/>
      <c r="T97" s="15"/>
      <c r="U97" s="15"/>
      <c r="V97" s="14"/>
      <c r="W97" s="15"/>
      <c r="X97" s="15" t="s">
        <v>480</v>
      </c>
      <c r="Y97" s="15"/>
      <c r="Z97" s="15"/>
      <c r="AA97" s="15"/>
      <c r="AB97" s="83" t="s">
        <v>480</v>
      </c>
      <c r="AC97" s="83"/>
    </row>
    <row r="98" spans="2:29" x14ac:dyDescent="0.25">
      <c r="B98" s="42" t="s">
        <v>561</v>
      </c>
      <c r="C98" s="43"/>
      <c r="D98" s="43"/>
      <c r="E98" s="44"/>
      <c r="F98" s="45" t="s">
        <v>682</v>
      </c>
      <c r="G98" s="82"/>
      <c r="H98" s="46"/>
      <c r="I98" s="47"/>
      <c r="J98" s="47"/>
      <c r="K98" s="46"/>
      <c r="L98" s="47"/>
      <c r="M98" s="46"/>
      <c r="N98" s="47"/>
      <c r="O98" s="47"/>
      <c r="P98" s="47"/>
      <c r="Q98" s="46"/>
      <c r="R98" s="47"/>
      <c r="S98" s="47"/>
      <c r="T98" s="47"/>
      <c r="U98" s="47"/>
      <c r="V98" s="46"/>
      <c r="W98" s="47"/>
      <c r="X98" s="47"/>
      <c r="Y98" s="47"/>
      <c r="Z98" s="47"/>
      <c r="AA98" s="47"/>
      <c r="AB98" s="81"/>
      <c r="AC98" s="81"/>
    </row>
    <row r="99" spans="2:29" x14ac:dyDescent="0.25">
      <c r="B99" s="36" t="s">
        <v>561</v>
      </c>
      <c r="C99" s="23" t="s">
        <v>678</v>
      </c>
      <c r="D99" s="23" t="s">
        <v>679</v>
      </c>
      <c r="E99" s="21" t="str">
        <f t="shared" ref="E99" si="10">B99&amp;" - "&amp;C99</f>
        <v>Uitgifte reis- en ID-documenten aan niet-ingezetenen - Persoon die  document aanvraagt of namens wie  document wordt aangevraagd</v>
      </c>
      <c r="F99" s="5" t="s">
        <v>682</v>
      </c>
      <c r="G99" s="34"/>
      <c r="H99" s="14"/>
      <c r="I99" s="15"/>
      <c r="J99" s="15"/>
      <c r="K99" s="14"/>
      <c r="L99" s="15"/>
      <c r="M99" s="14"/>
      <c r="N99" s="15"/>
      <c r="O99" s="15"/>
      <c r="P99" s="15"/>
      <c r="Q99" s="14"/>
      <c r="R99" s="15"/>
      <c r="S99" s="15"/>
      <c r="T99" s="15"/>
      <c r="U99" s="15"/>
      <c r="V99" s="14"/>
      <c r="W99" s="15"/>
      <c r="X99" s="15"/>
      <c r="Y99" s="15" t="s">
        <v>480</v>
      </c>
      <c r="Z99" s="15"/>
      <c r="AA99" s="15"/>
      <c r="AB99" s="83" t="s">
        <v>480</v>
      </c>
      <c r="AC99" s="83"/>
    </row>
    <row r="100" spans="2:29" x14ac:dyDescent="0.25">
      <c r="B100" s="42" t="s">
        <v>562</v>
      </c>
      <c r="C100" s="43"/>
      <c r="D100" s="43"/>
      <c r="E100" s="44"/>
      <c r="F100" s="45" t="s">
        <v>496</v>
      </c>
      <c r="G100" s="82"/>
      <c r="H100" s="46"/>
      <c r="I100" s="47"/>
      <c r="J100" s="47"/>
      <c r="K100" s="46"/>
      <c r="L100" s="47"/>
      <c r="M100" s="46"/>
      <c r="N100" s="47"/>
      <c r="O100" s="47"/>
      <c r="P100" s="47"/>
      <c r="Q100" s="46"/>
      <c r="R100" s="47"/>
      <c r="S100" s="47"/>
      <c r="T100" s="47"/>
      <c r="U100" s="47"/>
      <c r="V100" s="46"/>
      <c r="W100" s="47"/>
      <c r="X100" s="47"/>
      <c r="Y100" s="47"/>
      <c r="Z100" s="47"/>
      <c r="AA100" s="47"/>
      <c r="AB100" s="81"/>
      <c r="AC100" s="81"/>
    </row>
    <row r="101" spans="2:29" ht="15.75" thickBot="1" x14ac:dyDescent="0.3">
      <c r="B101" s="24" t="s">
        <v>562</v>
      </c>
      <c r="C101" s="25" t="s">
        <v>680</v>
      </c>
      <c r="D101" s="25" t="s">
        <v>681</v>
      </c>
      <c r="E101" s="26" t="str">
        <f t="shared" si="5"/>
        <v>Contactgemeente Doorstroompunt(RMC)-regio - Voortijdig schoolverlater</v>
      </c>
      <c r="F101" s="27" t="s">
        <v>496</v>
      </c>
      <c r="G101" s="29" t="s">
        <v>480</v>
      </c>
      <c r="H101" s="28" t="s">
        <v>480</v>
      </c>
      <c r="I101" s="16" t="s">
        <v>480</v>
      </c>
      <c r="J101" s="16"/>
      <c r="K101" s="28"/>
      <c r="L101" s="16"/>
      <c r="M101" s="28"/>
      <c r="N101" s="16" t="s">
        <v>480</v>
      </c>
      <c r="O101" s="16" t="s">
        <v>480</v>
      </c>
      <c r="P101" s="16" t="s">
        <v>480</v>
      </c>
      <c r="Q101" s="28"/>
      <c r="R101" s="16" t="s">
        <v>480</v>
      </c>
      <c r="S101" s="16"/>
      <c r="T101" s="16"/>
      <c r="U101" s="16"/>
      <c r="V101" s="28"/>
      <c r="W101" s="16"/>
      <c r="X101" s="16"/>
      <c r="Y101" s="16"/>
      <c r="Z101" s="16"/>
      <c r="AA101" s="16"/>
      <c r="AB101" s="85" t="s">
        <v>480</v>
      </c>
      <c r="AC101" s="85" t="s">
        <v>480</v>
      </c>
    </row>
  </sheetData>
  <sheetProtection algorithmName="SHA-512" hashValue="5HCemu/OtuBmsltsBIv8HgcCnrNjW5MFIEukNx69ZkWkxRy3EP4aS6YT03MUB5GhQUxCL2hnZ0HAcWQF8xmhyg==" saltValue="S4V9ks5T/qcKScspefkfnQ==" spinCount="100000" sheet="1" objects="1" scenarios="1"/>
  <phoneticPr fontId="8" type="noConversion"/>
  <conditionalFormatting sqref="G1:AA1048576">
    <cfRule type="expression" dxfId="50" priority="1">
      <formula>G1="x"</formula>
    </cfRule>
    <cfRule type="expression" dxfId="49" priority="2">
      <formula>G1="v"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B4DE0-0E68-4088-8EC6-54A01397DC09}">
  <sheetPr>
    <tabColor theme="4" tint="-0.499984740745262"/>
  </sheetPr>
  <dimension ref="B2:AI365"/>
  <sheetViews>
    <sheetView tabSelected="1" zoomScale="70" zoomScaleNormal="7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I4" sqref="I4"/>
    </sheetView>
  </sheetViews>
  <sheetFormatPr defaultRowHeight="15" x14ac:dyDescent="0.25"/>
  <cols>
    <col min="1" max="1" width="2.85546875" style="1" customWidth="1"/>
    <col min="2" max="2" width="79.140625" style="3" customWidth="1"/>
    <col min="3" max="3" width="93.7109375" style="3" customWidth="1"/>
    <col min="4" max="4" width="3.140625" style="3" customWidth="1"/>
    <col min="5" max="5" width="8.5703125" style="37" customWidth="1"/>
    <col min="6" max="23" width="8.5703125" style="6" customWidth="1"/>
    <col min="24" max="24" width="8.5703125" style="79" customWidth="1"/>
    <col min="25" max="27" width="8.5703125" style="1" customWidth="1"/>
    <col min="28" max="16384" width="9.140625" style="1"/>
  </cols>
  <sheetData>
    <row r="2" spans="2:35" s="77" customFormat="1" ht="22.5" customHeight="1" x14ac:dyDescent="0.25">
      <c r="B2" s="109" t="s">
        <v>795</v>
      </c>
      <c r="C2" s="110"/>
      <c r="D2" s="78"/>
      <c r="E2" s="75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80"/>
    </row>
    <row r="3" spans="2:35" x14ac:dyDescent="0.25">
      <c r="B3" s="107" t="s">
        <v>484</v>
      </c>
      <c r="C3" s="108"/>
      <c r="D3" s="99"/>
      <c r="Y3" s="6"/>
      <c r="Z3" s="6"/>
      <c r="AA3" s="6"/>
      <c r="AB3" s="6"/>
      <c r="AC3" s="6"/>
      <c r="AD3" s="6"/>
      <c r="AE3" s="6"/>
      <c r="AF3" s="6"/>
    </row>
    <row r="4" spans="2:35" x14ac:dyDescent="0.25">
      <c r="B4" s="41"/>
      <c r="C4" s="41"/>
      <c r="D4" s="99"/>
      <c r="Y4" s="6"/>
      <c r="Z4" s="6"/>
      <c r="AA4" s="6"/>
      <c r="AB4" s="6"/>
      <c r="AC4" s="6"/>
      <c r="AD4" s="6"/>
      <c r="AE4" s="6"/>
      <c r="AF4" s="6"/>
    </row>
    <row r="5" spans="2:35" ht="15" customHeight="1" x14ac:dyDescent="0.25">
      <c r="B5" s="100" t="s">
        <v>495</v>
      </c>
      <c r="C5" s="103" t="str">
        <f>IF(VLOOKUP($B$3,'(3) Taken, doelgroepen en sets'!E:AC,2,FALSE)="","",VLOOKUP($B$3,'(3) Taken, doelgroepen en sets'!E:AC,2,FALSE))</f>
        <v>Algemene taak</v>
      </c>
      <c r="D5" s="99"/>
      <c r="Y5" s="6"/>
      <c r="Z5" s="6"/>
      <c r="AA5" s="6"/>
      <c r="AB5" s="6"/>
      <c r="AC5" s="6"/>
      <c r="AD5" s="6"/>
      <c r="AE5" s="6"/>
      <c r="AF5" s="6"/>
    </row>
    <row r="6" spans="2:35" x14ac:dyDescent="0.25">
      <c r="B6" s="100" t="s">
        <v>493</v>
      </c>
      <c r="C6" s="103" t="str">
        <f>IF(VLOOKUP($B$3,'(3) Taken, doelgroepen en sets'!E:AC,24,FALSE)="","",VLOOKUP($B$3,'(3) Taken, doelgroepen en sets'!E:AC,24,FALSE))</f>
        <v>x</v>
      </c>
      <c r="D6" s="99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2:35" x14ac:dyDescent="0.25">
      <c r="B7" s="100" t="s">
        <v>494</v>
      </c>
      <c r="C7" s="103" t="str">
        <f>IF(VLOOKUP($B$3,'(3) Taken, doelgroepen en sets'!E:AC,25,FALSE)="","",VLOOKUP($B$3,'(3) Taken, doelgroepen en sets'!E:AC,25,FALSE))</f>
        <v>x</v>
      </c>
      <c r="D7" s="99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</row>
    <row r="8" spans="2:35" x14ac:dyDescent="0.25">
      <c r="B8" s="100" t="s">
        <v>683</v>
      </c>
      <c r="C8" s="103" t="str">
        <f>IF(VLOOKUP($B$3,'(3) Taken, doelgroepen en sets'!E:AC,22,FALSE)="","",VLOOKUP($B$3,'(3) Taken, doelgroepen en sets'!E:AC,22,FALSE))</f>
        <v/>
      </c>
      <c r="D8" s="99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</row>
    <row r="9" spans="2:35" x14ac:dyDescent="0.25">
      <c r="B9" s="100" t="s">
        <v>684</v>
      </c>
      <c r="C9" s="20" t="str">
        <f>IF(VLOOKUP($B$3,'(3) Taken, doelgroepen en sets'!E:AC,23,FALSE)="","",VLOOKUP($B$3,'(3) Taken, doelgroepen en sets'!E:AC,23,FALSE))</f>
        <v/>
      </c>
      <c r="D9" s="99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</row>
    <row r="10" spans="2:35" ht="231" customHeight="1" x14ac:dyDescent="0.25">
      <c r="B10" s="41"/>
      <c r="C10" s="41"/>
      <c r="D10" s="41"/>
      <c r="E10" s="10" t="s">
        <v>753</v>
      </c>
      <c r="F10" s="10" t="s">
        <v>754</v>
      </c>
      <c r="G10" s="10" t="s">
        <v>755</v>
      </c>
      <c r="H10" s="10" t="s">
        <v>756</v>
      </c>
      <c r="I10" s="10" t="s">
        <v>757</v>
      </c>
      <c r="J10" s="10" t="s">
        <v>758</v>
      </c>
      <c r="K10" s="10" t="s">
        <v>759</v>
      </c>
      <c r="L10" s="10" t="s">
        <v>760</v>
      </c>
      <c r="M10" s="10" t="s">
        <v>761</v>
      </c>
      <c r="N10" s="10" t="s">
        <v>762</v>
      </c>
      <c r="O10" s="10" t="s">
        <v>763</v>
      </c>
      <c r="P10" s="10" t="s">
        <v>764</v>
      </c>
      <c r="Q10" s="10" t="s">
        <v>765</v>
      </c>
      <c r="R10" s="10" t="s">
        <v>766</v>
      </c>
      <c r="S10" s="10" t="s">
        <v>767</v>
      </c>
      <c r="T10" s="10" t="s">
        <v>768</v>
      </c>
      <c r="U10" s="10" t="s">
        <v>769</v>
      </c>
      <c r="V10" s="10" t="s">
        <v>770</v>
      </c>
      <c r="W10" s="10" t="s">
        <v>771</v>
      </c>
      <c r="X10" s="86" t="s">
        <v>747</v>
      </c>
      <c r="Y10" s="86" t="s">
        <v>748</v>
      </c>
      <c r="Z10" s="86" t="s">
        <v>749</v>
      </c>
      <c r="AA10" s="86" t="s">
        <v>750</v>
      </c>
    </row>
    <row r="11" spans="2:35" ht="20.100000000000001" hidden="1" customHeight="1" x14ac:dyDescent="0.25">
      <c r="B11" s="93"/>
      <c r="C11" s="100"/>
      <c r="D11" s="93"/>
      <c r="E11" s="90" t="str">
        <f>VLOOKUP($B$3,'(3) Taken, doelgroepen en sets'!E:AA,3,FALSE)</f>
        <v>x</v>
      </c>
      <c r="F11" s="90" t="str">
        <f>VLOOKUP($B$3,'(3) Taken, doelgroepen en sets'!E:AA,4,FALSE)</f>
        <v>x</v>
      </c>
      <c r="G11" s="91" t="str">
        <f>VLOOKUP($B$3,'(3) Taken, doelgroepen en sets'!E:AA,5,FALSE)</f>
        <v>x</v>
      </c>
      <c r="H11" s="92">
        <f>VLOOKUP($B$3,'(3) Taken, doelgroepen en sets'!E:AA,6,FALSE)</f>
        <v>0</v>
      </c>
      <c r="I11" s="18" t="str">
        <f>VLOOKUP($B$3,'(3) Taken, doelgroepen en sets'!E:AA,7,FALSE)</f>
        <v>x</v>
      </c>
      <c r="J11" s="18" t="str">
        <f>VLOOKUP($B$3,'(3) Taken, doelgroepen en sets'!E:AA,8,FALSE)</f>
        <v>x</v>
      </c>
      <c r="K11" s="92">
        <f>VLOOKUP($B$3,'(3) Taken, doelgroepen en sets'!E:AA,9,FALSE)</f>
        <v>0</v>
      </c>
      <c r="L11" s="18">
        <f>VLOOKUP($B$3,'(3) Taken, doelgroepen en sets'!E:AA,10,FALSE)</f>
        <v>0</v>
      </c>
      <c r="M11" s="18">
        <f>VLOOKUP($B$3,'(3) Taken, doelgroepen en sets'!E:AA,11,FALSE)</f>
        <v>0</v>
      </c>
      <c r="N11" s="92">
        <f>VLOOKUP($B$3,'(3) Taken, doelgroepen en sets'!E:AA,12,FALSE)</f>
        <v>0</v>
      </c>
      <c r="O11" s="18">
        <f>VLOOKUP($B$3,'(3) Taken, doelgroepen en sets'!E:AA,13,FALSE)</f>
        <v>0</v>
      </c>
      <c r="P11" s="92">
        <f>VLOOKUP($B$3,'(3) Taken, doelgroepen en sets'!E:AA,14,FALSE)</f>
        <v>0</v>
      </c>
      <c r="Q11" s="18" t="str">
        <f>VLOOKUP($B$3,'(3) Taken, doelgroepen en sets'!E:AA,15,FALSE)</f>
        <v>v</v>
      </c>
      <c r="R11" s="92" t="str">
        <f>VLOOKUP($B$3,'(3) Taken, doelgroepen en sets'!E:AA,16,FALSE)</f>
        <v>v</v>
      </c>
      <c r="S11" s="18" t="str">
        <f>VLOOKUP($B$3,'(3) Taken, doelgroepen en sets'!E:AA,17,FALSE)</f>
        <v>v</v>
      </c>
      <c r="T11" s="92">
        <f>VLOOKUP($B$3,'(3) Taken, doelgroepen en sets'!E:AA,18,FALSE)</f>
        <v>0</v>
      </c>
      <c r="U11" s="92">
        <f>VLOOKUP($B$3,'(3) Taken, doelgroepen en sets'!E:AA,19,FALSE)</f>
        <v>0</v>
      </c>
      <c r="V11" s="92">
        <f>VLOOKUP($B$3,'(3) Taken, doelgroepen en sets'!E:AA,20,FALSE)</f>
        <v>0</v>
      </c>
      <c r="W11" s="92">
        <f>VLOOKUP($B$3,'(3) Taken, doelgroepen en sets'!E:AA,21,FALSE)</f>
        <v>0</v>
      </c>
      <c r="X11" s="83"/>
      <c r="Y11" s="83"/>
      <c r="Z11" s="83"/>
      <c r="AA11" s="83"/>
    </row>
    <row r="12" spans="2:35" ht="20.100000000000001" customHeight="1" x14ac:dyDescent="0.25">
      <c r="B12" s="93"/>
      <c r="C12" s="93"/>
      <c r="D12" s="93"/>
      <c r="E12" s="89" t="str">
        <f>IF(E11="V","v","")</f>
        <v/>
      </c>
      <c r="F12" s="89" t="str">
        <f t="shared" ref="F12:W12" si="0">IF(F11="V","v","")</f>
        <v/>
      </c>
      <c r="G12" s="89" t="str">
        <f t="shared" si="0"/>
        <v/>
      </c>
      <c r="H12" s="89" t="str">
        <f t="shared" si="0"/>
        <v/>
      </c>
      <c r="I12" s="89" t="str">
        <f t="shared" si="0"/>
        <v/>
      </c>
      <c r="J12" s="89" t="str">
        <f t="shared" si="0"/>
        <v/>
      </c>
      <c r="K12" s="89" t="str">
        <f t="shared" si="0"/>
        <v/>
      </c>
      <c r="L12" s="89" t="str">
        <f t="shared" si="0"/>
        <v/>
      </c>
      <c r="M12" s="89" t="str">
        <f t="shared" si="0"/>
        <v/>
      </c>
      <c r="N12" s="90" t="str">
        <f t="shared" si="0"/>
        <v/>
      </c>
      <c r="O12" s="89" t="str">
        <f t="shared" si="0"/>
        <v/>
      </c>
      <c r="P12" s="89" t="str">
        <f t="shared" si="0"/>
        <v/>
      </c>
      <c r="Q12" s="89" t="str">
        <f t="shared" si="0"/>
        <v>v</v>
      </c>
      <c r="R12" s="89" t="str">
        <f t="shared" si="0"/>
        <v>v</v>
      </c>
      <c r="S12" s="89" t="str">
        <f t="shared" si="0"/>
        <v>v</v>
      </c>
      <c r="T12" s="89" t="str">
        <f t="shared" si="0"/>
        <v/>
      </c>
      <c r="U12" s="89" t="str">
        <f t="shared" ref="U12" si="1">IF(U11="V","v","")</f>
        <v/>
      </c>
      <c r="V12" s="89" t="str">
        <f t="shared" ref="V12" si="2">IF(V11="V","v","")</f>
        <v/>
      </c>
      <c r="W12" s="89" t="str">
        <f t="shared" si="0"/>
        <v/>
      </c>
      <c r="X12" s="83"/>
      <c r="Y12" s="83"/>
      <c r="Z12" s="83"/>
      <c r="AA12" s="83"/>
    </row>
    <row r="13" spans="2:35" ht="20.100000000000001" customHeight="1" x14ac:dyDescent="0.25">
      <c r="B13" s="58" t="s">
        <v>449</v>
      </c>
      <c r="C13" s="58" t="s">
        <v>450</v>
      </c>
      <c r="D13" s="58"/>
      <c r="E13" s="89" t="str">
        <f>IF(E11="x","Ja",IF(E11="V","Ja","Nee"))</f>
        <v>Ja</v>
      </c>
      <c r="F13" s="89" t="str">
        <f t="shared" ref="F13:W13" si="3">IF(F11="x","Ja",IF(F11="V","Ja","Nee"))</f>
        <v>Ja</v>
      </c>
      <c r="G13" s="89" t="str">
        <f t="shared" si="3"/>
        <v>Ja</v>
      </c>
      <c r="H13" s="89" t="str">
        <f t="shared" si="3"/>
        <v>Nee</v>
      </c>
      <c r="I13" s="89" t="str">
        <f t="shared" si="3"/>
        <v>Ja</v>
      </c>
      <c r="J13" s="89" t="str">
        <f t="shared" si="3"/>
        <v>Ja</v>
      </c>
      <c r="K13" s="89" t="str">
        <f t="shared" si="3"/>
        <v>Nee</v>
      </c>
      <c r="L13" s="89" t="str">
        <f>IF(L11="x","Ja",IF(L11="V","Ja","Nee"))</f>
        <v>Nee</v>
      </c>
      <c r="M13" s="89" t="str">
        <f t="shared" si="3"/>
        <v>Nee</v>
      </c>
      <c r="N13" s="89" t="str">
        <f t="shared" si="3"/>
        <v>Nee</v>
      </c>
      <c r="O13" s="89" t="str">
        <f>IF(O11="x","Ja",IF(O11="V","Ja","Nee"))</f>
        <v>Nee</v>
      </c>
      <c r="P13" s="89" t="str">
        <f t="shared" si="3"/>
        <v>Nee</v>
      </c>
      <c r="Q13" s="89" t="str">
        <f t="shared" si="3"/>
        <v>Ja</v>
      </c>
      <c r="R13" s="89" t="str">
        <f t="shared" si="3"/>
        <v>Ja</v>
      </c>
      <c r="S13" s="89" t="str">
        <f t="shared" si="3"/>
        <v>Ja</v>
      </c>
      <c r="T13" s="89" t="str">
        <f t="shared" si="3"/>
        <v>Nee</v>
      </c>
      <c r="U13" s="89" t="str">
        <f t="shared" ref="U13" si="4">IF(U11="x","Ja",IF(U11="V","Ja","Nee"))</f>
        <v>Nee</v>
      </c>
      <c r="V13" s="89" t="str">
        <f t="shared" ref="V13" si="5">IF(V11="x","Ja",IF(V11="V","Ja","Nee"))</f>
        <v>Nee</v>
      </c>
      <c r="W13" s="89" t="str">
        <f t="shared" si="3"/>
        <v>Nee</v>
      </c>
      <c r="X13" s="83" t="str">
        <f>IF(C6="x","",IF(C6="","n.v.t."))</f>
        <v/>
      </c>
      <c r="Y13" s="83" t="str">
        <f>IF(C8="x","",IF(C8="","n.v.t."))</f>
        <v>n.v.t.</v>
      </c>
      <c r="Z13" s="83" t="str">
        <f>IF(C9="x","",IF(C9="","n.v.t."))</f>
        <v>n.v.t.</v>
      </c>
      <c r="AA13" s="83" t="str">
        <f>IF(C7="x","",IF(C7="","n.v.t."))</f>
        <v/>
      </c>
    </row>
    <row r="14" spans="2:35" s="17" customFormat="1" x14ac:dyDescent="0.25">
      <c r="B14" s="40" t="s">
        <v>4</v>
      </c>
      <c r="C14" s="65"/>
      <c r="D14" s="65"/>
      <c r="E14" s="71"/>
      <c r="F14" s="71"/>
      <c r="G14" s="67"/>
      <c r="H14" s="66"/>
      <c r="I14" s="71"/>
      <c r="J14" s="71"/>
      <c r="K14" s="66"/>
      <c r="L14" s="71"/>
      <c r="M14" s="71"/>
      <c r="N14" s="66"/>
      <c r="O14" s="71"/>
      <c r="P14" s="66"/>
      <c r="Q14" s="71"/>
      <c r="R14" s="66"/>
      <c r="S14" s="71"/>
      <c r="T14" s="66"/>
      <c r="U14" s="71"/>
      <c r="V14" s="71"/>
      <c r="W14" s="71"/>
      <c r="X14" s="81"/>
      <c r="Y14" s="81"/>
      <c r="Z14" s="81"/>
      <c r="AA14" s="81"/>
    </row>
    <row r="15" spans="2:35" x14ac:dyDescent="0.25">
      <c r="B15" s="35" t="s">
        <v>5</v>
      </c>
      <c r="C15" s="21" t="s">
        <v>6</v>
      </c>
      <c r="D15" s="21"/>
      <c r="E15" s="72" t="str">
        <f>IF($E$13="Ja", IF(VLOOKUP(B15,'(2) Gegevens per set'!B:V, 3, FALSE) = "", "", VLOOKUP(B15,'(2) Gegevens per set'!B:V, 3, FALSE)), "")</f>
        <v>x</v>
      </c>
      <c r="F15" s="72" t="str">
        <f>IF($F$13="Ja", IF(VLOOKUP(B15,'(2) Gegevens per set'!B:V, 4, FALSE) = "", "", VLOOKUP(B15,'(2) Gegevens per set'!B:V, 4, FALSE)), "")</f>
        <v/>
      </c>
      <c r="G15" s="68" t="str">
        <f>IF($G$13="Ja", IF(VLOOKUP(B15,'(2) Gegevens per set'!B:V, 5, FALSE) = "", "", VLOOKUP(B15,'(2) Gegevens per set'!B:V, 5, FALSE)), "")</f>
        <v/>
      </c>
      <c r="H15" s="64" t="str">
        <f>IF($H$13="Ja", IF(VLOOKUP(B15,'(2) Gegevens per set'!B:V, 6, FALSE) = "", "", VLOOKUP(B15,'(2) Gegevens per set'!B:V, 6, FALSE)), "")</f>
        <v/>
      </c>
      <c r="I15" s="72" t="str">
        <f>IF($I$13="Ja", IF(VLOOKUP(B15,'(2) Gegevens per set'!B:V, 7, FALSE) = "", "", VLOOKUP(B15,'(2) Gegevens per set'!B:V, 7, FALSE)), "")</f>
        <v/>
      </c>
      <c r="J15" s="72" t="str">
        <f>IF($J$13="Ja", IF(VLOOKUP(B15,'(2) Gegevens per set'!B:V, 8, FALSE) = "", "", VLOOKUP(B15,'(2) Gegevens per set'!B:V, 8, FALSE)), "")</f>
        <v/>
      </c>
      <c r="K15" s="64" t="str">
        <f>IF($K$13="Ja", IF(VLOOKUP(B15,'(2) Gegevens per set'!B:V, 9, FALSE) = "", "", VLOOKUP(B15,'(2) Gegevens per set'!B:V, 9, FALSE)), "")</f>
        <v/>
      </c>
      <c r="L15" s="72" t="str">
        <f>IF($L$13="Ja", IF(VLOOKUP(B15,'(2) Gegevens per set'!B:V, 10, FALSE) = "", "", VLOOKUP(B15,'(2) Gegevens per set'!B:V, 10, FALSE)), "")</f>
        <v/>
      </c>
      <c r="M15" s="72" t="str">
        <f>IF($M$13="Ja", IF(VLOOKUP(B15,'(2) Gegevens per set'!B:V, 11, FALSE) = "", "", VLOOKUP(B15,'(2) Gegevens per set'!B:V, 11, FALSE)), "")</f>
        <v/>
      </c>
      <c r="N15" s="64" t="str">
        <f>IF($N$13="Ja", IF(VLOOKUP(B15,'(2) Gegevens per set'!B:V, 12, FALSE) = "", "", VLOOKUP(B15,'(2) Gegevens per set'!B:V, 12, FALSE)), "")</f>
        <v/>
      </c>
      <c r="O15" s="72" t="str">
        <f>IF($O$13="Ja", IF(VLOOKUP(B15,'(2) Gegevens per set'!B:V, 13, FALSE) = "", "", VLOOKUP(B15,'(2) Gegevens per set'!B:V, 13, FALSE)), "")</f>
        <v/>
      </c>
      <c r="P15" s="64" t="str">
        <f>IF($P$13="Ja", IF(VLOOKUP(B15,'(2) Gegevens per set'!B:V, 14, FALSE) = "", "", VLOOKUP(B15,'(2) Gegevens per set'!B:V, 14, FALSE)), "")</f>
        <v/>
      </c>
      <c r="Q15" s="72" t="str">
        <f>IF($Q$13="Ja", IF(VLOOKUP(B15,'(2) Gegevens per set'!B:V, 15, FALSE) = "", "", VLOOKUP(B15,'(2) Gegevens per set'!B:V, 15, FALSE)), "")</f>
        <v/>
      </c>
      <c r="R15" s="64" t="str">
        <f>IF($R$13="Ja", IF(VLOOKUP(B15,'(2) Gegevens per set'!B:V, 16, FALSE) = "", "", VLOOKUP(B15,'(2) Gegevens per set'!B:V, 16, FALSE)), "")</f>
        <v/>
      </c>
      <c r="S15" s="72" t="str">
        <f>IF($S$13="Ja", IF(VLOOKUP(B15,'(2) Gegevens per set'!B:V, 17, FALSE) = "", "", VLOOKUP(B15,'(2) Gegevens per set'!B:V, 17, FALSE)), "")</f>
        <v/>
      </c>
      <c r="T15" s="64" t="str">
        <f>IF($T$13="Ja", IF(VLOOKUP(B15,'(2) Gegevens per set'!B:V, 18, FALSE) = "", "", VLOOKUP(B15,'(2) Gegevens per set'!B:V, 18, FALSE)), "")</f>
        <v/>
      </c>
      <c r="U15" s="72" t="str">
        <f>IF($U$13="Ja", IF(VLOOKUP(B15,'(2) Gegevens per set'!B:V, 19, FALSE) = "", "", VLOOKUP(B15,'(2) Gegevens per set'!B:V, 19, FALSE)), "")</f>
        <v/>
      </c>
      <c r="V15" s="72" t="str">
        <f>IF($V$13="Ja", IF(VLOOKUP(B15,'(2) Gegevens per set'!B:V, 20, FALSE) = "", "", VLOOKUP(B15,'(2) Gegevens per set'!B:V, 20, FALSE)), "")</f>
        <v/>
      </c>
      <c r="W15" s="72" t="str">
        <f>IF($W$13="Ja", IF(VLOOKUP(B15,'(2) Gegevens per set'!B:V, 21, FALSE) = "", "", VLOOKUP(B15,'(2) Gegevens per set'!B:V, 21, FALSE)), "")</f>
        <v/>
      </c>
      <c r="X15" s="83" t="str" cm="1">
        <f t="array" ref="X15">IF($C$6&lt;&gt;"x","",IF(OR(E15:W15&lt;&gt;""),"x",""))</f>
        <v>x</v>
      </c>
      <c r="Y15" s="83" t="str">
        <f>IF($C$8="x", IF(VLOOKUP(B15,'(2) Gegevens per set'!B:Y, 22, FALSE) = "", "", VLOOKUP(B15,'(2) Gegevens per set'!B:Y, 22, FALSE)), "")</f>
        <v/>
      </c>
      <c r="Z15" s="83" t="str">
        <f>IF($C$9="x", IF(VLOOKUP(B15,'(2) Gegevens per set'!B:Y, 23, FALSE) = "", "", VLOOKUP(B15,'(2) Gegevens per set'!B:Y, 23, FALSE)), "")</f>
        <v/>
      </c>
      <c r="AA15" s="83" t="str">
        <f>IF($C$7="x", IF(VLOOKUP(B15,'(2) Gegevens per set'!B:Y, 24, FALSE) = "", "", VLOOKUP(B15,'(2) Gegevens per set'!B:Y, 24, FALSE)), "")</f>
        <v>x</v>
      </c>
    </row>
    <row r="16" spans="2:35" ht="14.25" customHeight="1" x14ac:dyDescent="0.25">
      <c r="B16" s="35" t="s">
        <v>7</v>
      </c>
      <c r="C16" s="21" t="s">
        <v>8</v>
      </c>
      <c r="D16" s="21"/>
      <c r="E16" s="72" t="str">
        <f>IF($E$13="Ja", IF(VLOOKUP(B16,'(2) Gegevens per set'!B:V, 3, FALSE) = "", "", VLOOKUP(B16,'(2) Gegevens per set'!B:V, 3, FALSE)), "")</f>
        <v>x</v>
      </c>
      <c r="F16" s="72" t="str">
        <f>IF($F$13="Ja", IF(VLOOKUP(B16,'(2) Gegevens per set'!B:V, 4, FALSE) = "", "", VLOOKUP(B16,'(2) Gegevens per set'!B:V, 4, FALSE)), "")</f>
        <v/>
      </c>
      <c r="G16" s="68" t="str">
        <f>IF($G$13="Ja", IF(VLOOKUP(B16,'(2) Gegevens per set'!B:V, 5, FALSE) = "", "", VLOOKUP(B16,'(2) Gegevens per set'!B:V, 5, FALSE)), "")</f>
        <v/>
      </c>
      <c r="H16" s="64" t="str">
        <f>IF($H$13="Ja", IF(VLOOKUP(B16,'(2) Gegevens per set'!B:V, 6, FALSE) = "", "", VLOOKUP(B16,'(2) Gegevens per set'!B:V, 6, FALSE)), "")</f>
        <v/>
      </c>
      <c r="I16" s="72" t="str">
        <f>IF($I$13="Ja", IF(VLOOKUP(B16,'(2) Gegevens per set'!B:V, 7, FALSE) = "", "", VLOOKUP(B16,'(2) Gegevens per set'!B:V, 7, FALSE)), "")</f>
        <v/>
      </c>
      <c r="J16" s="72" t="str">
        <f>IF($J$13="Ja", IF(VLOOKUP(B16,'(2) Gegevens per set'!B:V, 8, FALSE) = "", "", VLOOKUP(B16,'(2) Gegevens per set'!B:V, 8, FALSE)), "")</f>
        <v/>
      </c>
      <c r="K16" s="64" t="str">
        <f>IF($K$13="Ja", IF(VLOOKUP(B16,'(2) Gegevens per set'!B:V, 9, FALSE) = "", "", VLOOKUP(B16,'(2) Gegevens per set'!B:V, 9, FALSE)), "")</f>
        <v/>
      </c>
      <c r="L16" s="72" t="str">
        <f>IF($L$13="Ja", IF(VLOOKUP(B16,'(2) Gegevens per set'!B:V, 10, FALSE) = "", "", VLOOKUP(B16,'(2) Gegevens per set'!B:V, 10, FALSE)), "")</f>
        <v/>
      </c>
      <c r="M16" s="72" t="str">
        <f>IF($M$13="Ja", IF(VLOOKUP(B16,'(2) Gegevens per set'!B:V, 11, FALSE) = "", "", VLOOKUP(B16,'(2) Gegevens per set'!B:V, 11, FALSE)), "")</f>
        <v/>
      </c>
      <c r="N16" s="64" t="str">
        <f>IF($N$13="Ja", IF(VLOOKUP(B16,'(2) Gegevens per set'!B:V, 12, FALSE) = "", "", VLOOKUP(B16,'(2) Gegevens per set'!B:V, 12, FALSE)), "")</f>
        <v/>
      </c>
      <c r="O16" s="72" t="str">
        <f>IF($O$13="Ja", IF(VLOOKUP(B16,'(2) Gegevens per set'!B:V, 13, FALSE) = "", "", VLOOKUP(B16,'(2) Gegevens per set'!B:V, 13, FALSE)), "")</f>
        <v/>
      </c>
      <c r="P16" s="64" t="str">
        <f>IF($P$13="Ja", IF(VLOOKUP(B16,'(2) Gegevens per set'!B:V, 14, FALSE) = "", "", VLOOKUP(B16,'(2) Gegevens per set'!B:V, 14, FALSE)), "")</f>
        <v/>
      </c>
      <c r="Q16" s="72" t="str">
        <f>IF($Q$13="Ja", IF(VLOOKUP(B16,'(2) Gegevens per set'!B:V, 15, FALSE) = "", "", VLOOKUP(B16,'(2) Gegevens per set'!B:V, 15, FALSE)), "")</f>
        <v/>
      </c>
      <c r="R16" s="64" t="str">
        <f>IF($R$13="Ja", IF(VLOOKUP(B16,'(2) Gegevens per set'!B:V, 16, FALSE) = "", "", VLOOKUP(B16,'(2) Gegevens per set'!B:V, 16, FALSE)), "")</f>
        <v/>
      </c>
      <c r="S16" s="72" t="str">
        <f>IF($S$13="Ja", IF(VLOOKUP(B16,'(2) Gegevens per set'!B:V, 17, FALSE) = "", "", VLOOKUP(B16,'(2) Gegevens per set'!B:V, 17, FALSE)), "")</f>
        <v/>
      </c>
      <c r="T16" s="64" t="str">
        <f>IF($T$13="Ja", IF(VLOOKUP(B16,'(2) Gegevens per set'!B:V, 18, FALSE) = "", "", VLOOKUP(B16,'(2) Gegevens per set'!B:V, 18, FALSE)), "")</f>
        <v/>
      </c>
      <c r="U16" s="72" t="str">
        <f>IF($U$13="Ja", IF(VLOOKUP(B16,'(2) Gegevens per set'!B:V, 19, FALSE) = "", "", VLOOKUP(B16,'(2) Gegevens per set'!B:V, 19, FALSE)), "")</f>
        <v/>
      </c>
      <c r="V16" s="72" t="str">
        <f>IF($V$13="Ja", IF(VLOOKUP(B16,'(2) Gegevens per set'!B:V, 20, FALSE) = "", "", VLOOKUP(B16,'(2) Gegevens per set'!B:V, 20, FALSE)), "")</f>
        <v/>
      </c>
      <c r="W16" s="72" t="str">
        <f>IF($W$13="Ja", IF(VLOOKUP(B16,'(2) Gegevens per set'!B:V, 21, FALSE) = "", "", VLOOKUP(B16,'(2) Gegevens per set'!B:V, 21, FALSE)), "")</f>
        <v/>
      </c>
      <c r="X16" s="83" t="str" cm="1">
        <f t="array" ref="X16">IF($C$6&lt;&gt;"x","",IF(OR(E16:W16&lt;&gt;""),"x",""))</f>
        <v>x</v>
      </c>
      <c r="Y16" s="83" t="str">
        <f>IF($C$8="x", IF(VLOOKUP(B16,'(2) Gegevens per set'!B:Y, 22, FALSE) = "", "", VLOOKUP(B16,'(2) Gegevens per set'!B:Y, 22, FALSE)), "")</f>
        <v/>
      </c>
      <c r="Z16" s="83" t="str">
        <f>IF($C$9="x", IF(VLOOKUP(B16,'(2) Gegevens per set'!B:Y, 23, FALSE) = "", "", VLOOKUP(B16,'(2) Gegevens per set'!B:Y, 23, FALSE)), "")</f>
        <v/>
      </c>
      <c r="AA16" s="83" t="str">
        <f>IF($C$7="x", IF(VLOOKUP(B16,'(2) Gegevens per set'!B:Y, 24, FALSE) = "", "", VLOOKUP(B16,'(2) Gegevens per set'!B:Y, 24, FALSE)), "")</f>
        <v>x</v>
      </c>
    </row>
    <row r="17" spans="2:27" s="17" customFormat="1" ht="14.25" customHeight="1" x14ac:dyDescent="0.25">
      <c r="B17" s="35" t="s">
        <v>9</v>
      </c>
      <c r="C17" s="61" t="s">
        <v>10</v>
      </c>
      <c r="D17" s="61"/>
      <c r="E17" s="72" t="str">
        <f>IF($E$13="Ja", IF(VLOOKUP(B17,'(2) Gegevens per set'!B:V, 3, FALSE) = "", "", VLOOKUP(B17,'(2) Gegevens per set'!B:V, 3, FALSE)), "")</f>
        <v>x</v>
      </c>
      <c r="F17" s="72" t="str">
        <f>IF($F$13="Ja", IF(VLOOKUP(B17,'(2) Gegevens per set'!B:V, 4, FALSE) = "", "", VLOOKUP(B17,'(2) Gegevens per set'!B:V, 4, FALSE)), "")</f>
        <v>x</v>
      </c>
      <c r="G17" s="68" t="str">
        <f>IF($G$13="Ja", IF(VLOOKUP(B17,'(2) Gegevens per set'!B:V, 5, FALSE) = "", "", VLOOKUP(B17,'(2) Gegevens per set'!B:V, 5, FALSE)), "")</f>
        <v/>
      </c>
      <c r="H17" s="64" t="str">
        <f>IF($H$13="Ja", IF(VLOOKUP(B17,'(2) Gegevens per set'!B:V, 6, FALSE) = "", "", VLOOKUP(B17,'(2) Gegevens per set'!B:V, 6, FALSE)), "")</f>
        <v/>
      </c>
      <c r="I17" s="72" t="str">
        <f>IF($I$13="Ja", IF(VLOOKUP(B17,'(2) Gegevens per set'!B:V, 7, FALSE) = "", "", VLOOKUP(B17,'(2) Gegevens per set'!B:V, 7, FALSE)), "")</f>
        <v/>
      </c>
      <c r="J17" s="72" t="str">
        <f>IF($J$13="Ja", IF(VLOOKUP(B17,'(2) Gegevens per set'!B:V, 8, FALSE) = "", "", VLOOKUP(B17,'(2) Gegevens per set'!B:V, 8, FALSE)), "")</f>
        <v/>
      </c>
      <c r="K17" s="64" t="str">
        <f>IF($K$13="Ja", IF(VLOOKUP(B17,'(2) Gegevens per set'!B:V, 9, FALSE) = "", "", VLOOKUP(B17,'(2) Gegevens per set'!B:V, 9, FALSE)), "")</f>
        <v/>
      </c>
      <c r="L17" s="72" t="str">
        <f>IF($L$13="Ja", IF(VLOOKUP(B17,'(2) Gegevens per set'!B:V, 10, FALSE) = "", "", VLOOKUP(B17,'(2) Gegevens per set'!B:V, 10, FALSE)), "")</f>
        <v/>
      </c>
      <c r="M17" s="72" t="str">
        <f>IF($M$13="Ja", IF(VLOOKUP(B17,'(2) Gegevens per set'!B:V, 11, FALSE) = "", "", VLOOKUP(B17,'(2) Gegevens per set'!B:V, 11, FALSE)), "")</f>
        <v/>
      </c>
      <c r="N17" s="64" t="str">
        <f>IF($N$13="Ja", IF(VLOOKUP(B17,'(2) Gegevens per set'!B:V, 12, FALSE) = "", "", VLOOKUP(B17,'(2) Gegevens per set'!B:V, 12, FALSE)), "")</f>
        <v/>
      </c>
      <c r="O17" s="72" t="str">
        <f>IF($O$13="Ja", IF(VLOOKUP(B17,'(2) Gegevens per set'!B:V, 13, FALSE) = "", "", VLOOKUP(B17,'(2) Gegevens per set'!B:V, 13, FALSE)), "")</f>
        <v/>
      </c>
      <c r="P17" s="64" t="str">
        <f>IF($P$13="Ja", IF(VLOOKUP(B17,'(2) Gegevens per set'!B:V, 14, FALSE) = "", "", VLOOKUP(B17,'(2) Gegevens per set'!B:V, 14, FALSE)), "")</f>
        <v/>
      </c>
      <c r="Q17" s="72" t="str">
        <f>IF($Q$13="Ja", IF(VLOOKUP(B17,'(2) Gegevens per set'!B:V, 15, FALSE) = "", "", VLOOKUP(B17,'(2) Gegevens per set'!B:V, 15, FALSE)), "")</f>
        <v/>
      </c>
      <c r="R17" s="64" t="str">
        <f>IF($R$13="Ja", IF(VLOOKUP(B17,'(2) Gegevens per set'!B:V, 16, FALSE) = "", "", VLOOKUP(B17,'(2) Gegevens per set'!B:V, 16, FALSE)), "")</f>
        <v/>
      </c>
      <c r="S17" s="72" t="str">
        <f>IF($S$13="Ja", IF(VLOOKUP(B17,'(2) Gegevens per set'!B:V, 17, FALSE) = "", "", VLOOKUP(B17,'(2) Gegevens per set'!B:V, 17, FALSE)), "")</f>
        <v/>
      </c>
      <c r="T17" s="64" t="str">
        <f>IF($T$13="Ja", IF(VLOOKUP(B17,'(2) Gegevens per set'!B:V, 18, FALSE) = "", "", VLOOKUP(B17,'(2) Gegevens per set'!B:V, 18, FALSE)), "")</f>
        <v/>
      </c>
      <c r="U17" s="72" t="str">
        <f>IF($U$13="Ja", IF(VLOOKUP(B17,'(2) Gegevens per set'!B:V, 19, FALSE) = "", "", VLOOKUP(B17,'(2) Gegevens per set'!B:V, 19, FALSE)), "")</f>
        <v/>
      </c>
      <c r="V17" s="72" t="str">
        <f>IF($V$13="Ja", IF(VLOOKUP(B17,'(2) Gegevens per set'!B:V, 20, FALSE) = "", "", VLOOKUP(B17,'(2) Gegevens per set'!B:V, 20, FALSE)), "")</f>
        <v/>
      </c>
      <c r="W17" s="72" t="str">
        <f>IF($W$13="Ja", IF(VLOOKUP(B17,'(2) Gegevens per set'!B:V, 21, FALSE) = "", "", VLOOKUP(B17,'(2) Gegevens per set'!B:V, 21, FALSE)), "")</f>
        <v/>
      </c>
      <c r="X17" s="83" t="str" cm="1">
        <f t="array" ref="X17">IF($C$6&lt;&gt;"x","",IF(OR(E17:W17&lt;&gt;""),"x",""))</f>
        <v>x</v>
      </c>
      <c r="Y17" s="83" t="str">
        <f>IF($C$8="x", IF(VLOOKUP(B17,'(2) Gegevens per set'!B:Y, 22, FALSE) = "", "", VLOOKUP(B17,'(2) Gegevens per set'!B:Y, 22, FALSE)), "")</f>
        <v/>
      </c>
      <c r="Z17" s="83" t="str">
        <f>IF($C$9="x", IF(VLOOKUP(B17,'(2) Gegevens per set'!B:Y, 23, FALSE) = "", "", VLOOKUP(B17,'(2) Gegevens per set'!B:Y, 23, FALSE)), "")</f>
        <v/>
      </c>
      <c r="AA17" s="83" t="str">
        <f>IF($C$7="x", IF(VLOOKUP(B17,'(2) Gegevens per set'!B:Y, 24, FALSE) = "", "", VLOOKUP(B17,'(2) Gegevens per set'!B:Y, 24, FALSE)), "")</f>
        <v>x</v>
      </c>
    </row>
    <row r="18" spans="2:27" x14ac:dyDescent="0.25">
      <c r="B18" s="35" t="s">
        <v>11</v>
      </c>
      <c r="C18" s="21" t="s">
        <v>12</v>
      </c>
      <c r="D18" s="21"/>
      <c r="E18" s="72" t="str">
        <f>IF($E$13="Ja", IF(VLOOKUP(B18,'(2) Gegevens per set'!B:V, 3, FALSE) = "", "", VLOOKUP(B18,'(2) Gegevens per set'!B:V, 3, FALSE)), "")</f>
        <v/>
      </c>
      <c r="F18" s="72" t="str">
        <f>IF($F$13="Ja", IF(VLOOKUP(B18,'(2) Gegevens per set'!B:V, 4, FALSE) = "", "", VLOOKUP(B18,'(2) Gegevens per set'!B:V, 4, FALSE)), "")</f>
        <v>x</v>
      </c>
      <c r="G18" s="68" t="str">
        <f>IF($G$13="Ja", IF(VLOOKUP(B18,'(2) Gegevens per set'!B:V, 5, FALSE) = "", "", VLOOKUP(B18,'(2) Gegevens per set'!B:V, 5, FALSE)), "")</f>
        <v/>
      </c>
      <c r="H18" s="64" t="str">
        <f>IF($H$13="Ja", IF(VLOOKUP(B18,'(2) Gegevens per set'!B:V, 6, FALSE) = "", "", VLOOKUP(B18,'(2) Gegevens per set'!B:V, 6, FALSE)), "")</f>
        <v/>
      </c>
      <c r="I18" s="72" t="str">
        <f>IF($I$13="Ja", IF(VLOOKUP(B18,'(2) Gegevens per set'!B:V, 7, FALSE) = "", "", VLOOKUP(B18,'(2) Gegevens per set'!B:V, 7, FALSE)), "")</f>
        <v/>
      </c>
      <c r="J18" s="72" t="str">
        <f>IF($J$13="Ja", IF(VLOOKUP(B18,'(2) Gegevens per set'!B:V, 8, FALSE) = "", "", VLOOKUP(B18,'(2) Gegevens per set'!B:V, 8, FALSE)), "")</f>
        <v/>
      </c>
      <c r="K18" s="64" t="str">
        <f>IF($K$13="Ja", IF(VLOOKUP(B18,'(2) Gegevens per set'!B:V, 9, FALSE) = "", "", VLOOKUP(B18,'(2) Gegevens per set'!B:V, 9, FALSE)), "")</f>
        <v/>
      </c>
      <c r="L18" s="72" t="str">
        <f>IF($L$13="Ja", IF(VLOOKUP(B18,'(2) Gegevens per set'!B:V, 10, FALSE) = "", "", VLOOKUP(B18,'(2) Gegevens per set'!B:V, 10, FALSE)), "")</f>
        <v/>
      </c>
      <c r="M18" s="72" t="str">
        <f>IF($M$13="Ja", IF(VLOOKUP(B18,'(2) Gegevens per set'!B:V, 11, FALSE) = "", "", VLOOKUP(B18,'(2) Gegevens per set'!B:V, 11, FALSE)), "")</f>
        <v/>
      </c>
      <c r="N18" s="64" t="str">
        <f>IF($N$13="Ja", IF(VLOOKUP(B18,'(2) Gegevens per set'!B:V, 12, FALSE) = "", "", VLOOKUP(B18,'(2) Gegevens per set'!B:V, 12, FALSE)), "")</f>
        <v/>
      </c>
      <c r="O18" s="72" t="str">
        <f>IF($O$13="Ja", IF(VLOOKUP(B18,'(2) Gegevens per set'!B:V, 13, FALSE) = "", "", VLOOKUP(B18,'(2) Gegevens per set'!B:V, 13, FALSE)), "")</f>
        <v/>
      </c>
      <c r="P18" s="64" t="str">
        <f>IF($P$13="Ja", IF(VLOOKUP(B18,'(2) Gegevens per set'!B:V, 14, FALSE) = "", "", VLOOKUP(B18,'(2) Gegevens per set'!B:V, 14, FALSE)), "")</f>
        <v/>
      </c>
      <c r="Q18" s="72" t="str">
        <f>IF($Q$13="Ja", IF(VLOOKUP(B18,'(2) Gegevens per set'!B:V, 15, FALSE) = "", "", VLOOKUP(B18,'(2) Gegevens per set'!B:V, 15, FALSE)), "")</f>
        <v/>
      </c>
      <c r="R18" s="64" t="str">
        <f>IF($R$13="Ja", IF(VLOOKUP(B18,'(2) Gegevens per set'!B:V, 16, FALSE) = "", "", VLOOKUP(B18,'(2) Gegevens per set'!B:V, 16, FALSE)), "")</f>
        <v/>
      </c>
      <c r="S18" s="72" t="str">
        <f>IF($S$13="Ja", IF(VLOOKUP(B18,'(2) Gegevens per set'!B:V, 17, FALSE) = "", "", VLOOKUP(B18,'(2) Gegevens per set'!B:V, 17, FALSE)), "")</f>
        <v/>
      </c>
      <c r="T18" s="64" t="str">
        <f>IF($T$13="Ja", IF(VLOOKUP(B18,'(2) Gegevens per set'!B:V, 18, FALSE) = "", "", VLOOKUP(B18,'(2) Gegevens per set'!B:V, 18, FALSE)), "")</f>
        <v/>
      </c>
      <c r="U18" s="72" t="str">
        <f>IF($U$13="Ja", IF(VLOOKUP(B18,'(2) Gegevens per set'!B:V, 19, FALSE) = "", "", VLOOKUP(B18,'(2) Gegevens per set'!B:V, 19, FALSE)), "")</f>
        <v/>
      </c>
      <c r="V18" s="72" t="str">
        <f>IF($V$13="Ja", IF(VLOOKUP(B18,'(2) Gegevens per set'!B:V, 20, FALSE) = "", "", VLOOKUP(B18,'(2) Gegevens per set'!B:V, 20, FALSE)), "")</f>
        <v/>
      </c>
      <c r="W18" s="72" t="str">
        <f>IF($W$13="Ja", IF(VLOOKUP(B18,'(2) Gegevens per set'!B:V, 21, FALSE) = "", "", VLOOKUP(B18,'(2) Gegevens per set'!B:V, 21, FALSE)), "")</f>
        <v/>
      </c>
      <c r="X18" s="83" t="str" cm="1">
        <f t="array" ref="X18">IF($C$6&lt;&gt;"x","",IF(OR(E18:W18&lt;&gt;""),"x",""))</f>
        <v>x</v>
      </c>
      <c r="Y18" s="83" t="str">
        <f>IF($C$8="x", IF(VLOOKUP(B18,'(2) Gegevens per set'!B:Y, 22, FALSE) = "", "", VLOOKUP(B18,'(2) Gegevens per set'!B:Y, 22, FALSE)), "")</f>
        <v/>
      </c>
      <c r="Z18" s="83" t="str">
        <f>IF($C$9="x", IF(VLOOKUP(B18,'(2) Gegevens per set'!B:Y, 23, FALSE) = "", "", VLOOKUP(B18,'(2) Gegevens per set'!B:Y, 23, FALSE)), "")</f>
        <v/>
      </c>
      <c r="AA18" s="83" t="str">
        <f>IF($C$7="x", IF(VLOOKUP(B18,'(2) Gegevens per set'!B:Y, 24, FALSE) = "", "", VLOOKUP(B18,'(2) Gegevens per set'!B:Y, 24, FALSE)), "")</f>
        <v>x</v>
      </c>
    </row>
    <row r="19" spans="2:27" s="17" customFormat="1" x14ac:dyDescent="0.25">
      <c r="B19" s="35" t="s">
        <v>13</v>
      </c>
      <c r="C19" s="21" t="s">
        <v>14</v>
      </c>
      <c r="D19" s="21"/>
      <c r="E19" s="72" t="str">
        <f>IF($E$13="Ja", IF(VLOOKUP(B19,'(2) Gegevens per set'!B:V, 3, FALSE) = "", "", VLOOKUP(B19,'(2) Gegevens per set'!B:V, 3, FALSE)), "")</f>
        <v>x</v>
      </c>
      <c r="F19" s="72" t="str">
        <f>IF($F$13="Ja", IF(VLOOKUP(B19,'(2) Gegevens per set'!B:V, 4, FALSE) = "", "", VLOOKUP(B19,'(2) Gegevens per set'!B:V, 4, FALSE)), "")</f>
        <v>x</v>
      </c>
      <c r="G19" s="68" t="str">
        <f>IF($G$13="Ja", IF(VLOOKUP(B19,'(2) Gegevens per set'!B:V, 5, FALSE) = "", "", VLOOKUP(B19,'(2) Gegevens per set'!B:V, 5, FALSE)), "")</f>
        <v/>
      </c>
      <c r="H19" s="64" t="str">
        <f>IF($H$13="Ja", IF(VLOOKUP(B19,'(2) Gegevens per set'!B:V, 6, FALSE) = "", "", VLOOKUP(B19,'(2) Gegevens per set'!B:V, 6, FALSE)), "")</f>
        <v/>
      </c>
      <c r="I19" s="72" t="str">
        <f>IF($I$13="Ja", IF(VLOOKUP(B19,'(2) Gegevens per set'!B:V, 7, FALSE) = "", "", VLOOKUP(B19,'(2) Gegevens per set'!B:V, 7, FALSE)), "")</f>
        <v/>
      </c>
      <c r="J19" s="72" t="str">
        <f>IF($J$13="Ja", IF(VLOOKUP(B19,'(2) Gegevens per set'!B:V, 8, FALSE) = "", "", VLOOKUP(B19,'(2) Gegevens per set'!B:V, 8, FALSE)), "")</f>
        <v/>
      </c>
      <c r="K19" s="64" t="str">
        <f>IF($K$13="Ja", IF(VLOOKUP(B19,'(2) Gegevens per set'!B:V, 9, FALSE) = "", "", VLOOKUP(B19,'(2) Gegevens per set'!B:V, 9, FALSE)), "")</f>
        <v/>
      </c>
      <c r="L19" s="72" t="str">
        <f>IF($L$13="Ja", IF(VLOOKUP(B19,'(2) Gegevens per set'!B:V, 10, FALSE) = "", "", VLOOKUP(B19,'(2) Gegevens per set'!B:V, 10, FALSE)), "")</f>
        <v/>
      </c>
      <c r="M19" s="72" t="str">
        <f>IF($M$13="Ja", IF(VLOOKUP(B19,'(2) Gegevens per set'!B:V, 11, FALSE) = "", "", VLOOKUP(B19,'(2) Gegevens per set'!B:V, 11, FALSE)), "")</f>
        <v/>
      </c>
      <c r="N19" s="64" t="str">
        <f>IF($N$13="Ja", IF(VLOOKUP(B19,'(2) Gegevens per set'!B:V, 12, FALSE) = "", "", VLOOKUP(B19,'(2) Gegevens per set'!B:V, 12, FALSE)), "")</f>
        <v/>
      </c>
      <c r="O19" s="72" t="str">
        <f>IF($O$13="Ja", IF(VLOOKUP(B19,'(2) Gegevens per set'!B:V, 13, FALSE) = "", "", VLOOKUP(B19,'(2) Gegevens per set'!B:V, 13, FALSE)), "")</f>
        <v/>
      </c>
      <c r="P19" s="64" t="str">
        <f>IF($P$13="Ja", IF(VLOOKUP(B19,'(2) Gegevens per set'!B:V, 14, FALSE) = "", "", VLOOKUP(B19,'(2) Gegevens per set'!B:V, 14, FALSE)), "")</f>
        <v/>
      </c>
      <c r="Q19" s="72" t="str">
        <f>IF($Q$13="Ja", IF(VLOOKUP(B19,'(2) Gegevens per set'!B:V, 15, FALSE) = "", "", VLOOKUP(B19,'(2) Gegevens per set'!B:V, 15, FALSE)), "")</f>
        <v/>
      </c>
      <c r="R19" s="64" t="str">
        <f>IF($R$13="Ja", IF(VLOOKUP(B19,'(2) Gegevens per set'!B:V, 16, FALSE) = "", "", VLOOKUP(B19,'(2) Gegevens per set'!B:V, 16, FALSE)), "")</f>
        <v/>
      </c>
      <c r="S19" s="72" t="str">
        <f>IF($S$13="Ja", IF(VLOOKUP(B19,'(2) Gegevens per set'!B:V, 17, FALSE) = "", "", VLOOKUP(B19,'(2) Gegevens per set'!B:V, 17, FALSE)), "")</f>
        <v/>
      </c>
      <c r="T19" s="64" t="str">
        <f>IF($T$13="Ja", IF(VLOOKUP(B19,'(2) Gegevens per set'!B:V, 18, FALSE) = "", "", VLOOKUP(B19,'(2) Gegevens per set'!B:V, 18, FALSE)), "")</f>
        <v/>
      </c>
      <c r="U19" s="72" t="str">
        <f>IF($U$13="Ja", IF(VLOOKUP(B19,'(2) Gegevens per set'!B:V, 19, FALSE) = "", "", VLOOKUP(B19,'(2) Gegevens per set'!B:V, 19, FALSE)), "")</f>
        <v/>
      </c>
      <c r="V19" s="72" t="str">
        <f>IF($V$13="Ja", IF(VLOOKUP(B19,'(2) Gegevens per set'!B:V, 20, FALSE) = "", "", VLOOKUP(B19,'(2) Gegevens per set'!B:V, 20, FALSE)), "")</f>
        <v/>
      </c>
      <c r="W19" s="72" t="str">
        <f>IF($W$13="Ja", IF(VLOOKUP(B19,'(2) Gegevens per set'!B:V, 21, FALSE) = "", "", VLOOKUP(B19,'(2) Gegevens per set'!B:V, 21, FALSE)), "")</f>
        <v/>
      </c>
      <c r="X19" s="83" t="str" cm="1">
        <f t="array" ref="X19">IF($C$6&lt;&gt;"x","",IF(OR(E19:W19&lt;&gt;""),"x",""))</f>
        <v>x</v>
      </c>
      <c r="Y19" s="83" t="str">
        <f>IF($C$8="x", IF(VLOOKUP(B19,'(2) Gegevens per set'!B:Y, 22, FALSE) = "", "", VLOOKUP(B19,'(2) Gegevens per set'!B:Y, 22, FALSE)), "")</f>
        <v/>
      </c>
      <c r="Z19" s="83" t="str">
        <f>IF($C$9="x", IF(VLOOKUP(B19,'(2) Gegevens per set'!B:Y, 23, FALSE) = "", "", VLOOKUP(B19,'(2) Gegevens per set'!B:Y, 23, FALSE)), "")</f>
        <v/>
      </c>
      <c r="AA19" s="83" t="str">
        <f>IF($C$7="x", IF(VLOOKUP(B19,'(2) Gegevens per set'!B:Y, 24, FALSE) = "", "", VLOOKUP(B19,'(2) Gegevens per set'!B:Y, 24, FALSE)), "")</f>
        <v>x</v>
      </c>
    </row>
    <row r="20" spans="2:27" x14ac:dyDescent="0.25">
      <c r="B20" s="35" t="s">
        <v>15</v>
      </c>
      <c r="C20" s="21" t="s">
        <v>16</v>
      </c>
      <c r="D20" s="21"/>
      <c r="E20" s="72" t="str">
        <f>IF($E$13="Ja", IF(VLOOKUP(B20,'(2) Gegevens per set'!B:V, 3, FALSE) = "", "", VLOOKUP(B20,'(2) Gegevens per set'!B:V, 3, FALSE)), "")</f>
        <v>x</v>
      </c>
      <c r="F20" s="72" t="str">
        <f>IF($F$13="Ja", IF(VLOOKUP(B20,'(2) Gegevens per set'!B:V, 4, FALSE) = "", "", VLOOKUP(B20,'(2) Gegevens per set'!B:V, 4, FALSE)), "")</f>
        <v>x</v>
      </c>
      <c r="G20" s="68" t="str">
        <f>IF($G$13="Ja", IF(VLOOKUP(B20,'(2) Gegevens per set'!B:V, 5, FALSE) = "", "", VLOOKUP(B20,'(2) Gegevens per set'!B:V, 5, FALSE)), "")</f>
        <v/>
      </c>
      <c r="H20" s="64" t="str">
        <f>IF($H$13="Ja", IF(VLOOKUP(B20,'(2) Gegevens per set'!B:V, 6, FALSE) = "", "", VLOOKUP(B20,'(2) Gegevens per set'!B:V, 6, FALSE)), "")</f>
        <v/>
      </c>
      <c r="I20" s="72" t="str">
        <f>IF($I$13="Ja", IF(VLOOKUP(B20,'(2) Gegevens per set'!B:V, 7, FALSE) = "", "", VLOOKUP(B20,'(2) Gegevens per set'!B:V, 7, FALSE)), "")</f>
        <v/>
      </c>
      <c r="J20" s="72" t="str">
        <f>IF($J$13="Ja", IF(VLOOKUP(B20,'(2) Gegevens per set'!B:V, 8, FALSE) = "", "", VLOOKUP(B20,'(2) Gegevens per set'!B:V, 8, FALSE)), "")</f>
        <v/>
      </c>
      <c r="K20" s="64" t="str">
        <f>IF($K$13="Ja", IF(VLOOKUP(B20,'(2) Gegevens per set'!B:V, 9, FALSE) = "", "", VLOOKUP(B20,'(2) Gegevens per set'!B:V, 9, FALSE)), "")</f>
        <v/>
      </c>
      <c r="L20" s="72" t="str">
        <f>IF($L$13="Ja", IF(VLOOKUP(B20,'(2) Gegevens per set'!B:V, 10, FALSE) = "", "", VLOOKUP(B20,'(2) Gegevens per set'!B:V, 10, FALSE)), "")</f>
        <v/>
      </c>
      <c r="M20" s="72" t="str">
        <f>IF($M$13="Ja", IF(VLOOKUP(B20,'(2) Gegevens per set'!B:V, 11, FALSE) = "", "", VLOOKUP(B20,'(2) Gegevens per set'!B:V, 11, FALSE)), "")</f>
        <v/>
      </c>
      <c r="N20" s="64" t="str">
        <f>IF($N$13="Ja", IF(VLOOKUP(B20,'(2) Gegevens per set'!B:V, 12, FALSE) = "", "", VLOOKUP(B20,'(2) Gegevens per set'!B:V, 12, FALSE)), "")</f>
        <v/>
      </c>
      <c r="O20" s="72" t="str">
        <f>IF($O$13="Ja", IF(VLOOKUP(B20,'(2) Gegevens per set'!B:V, 13, FALSE) = "", "", VLOOKUP(B20,'(2) Gegevens per set'!B:V, 13, FALSE)), "")</f>
        <v/>
      </c>
      <c r="P20" s="64" t="str">
        <f>IF($P$13="Ja", IF(VLOOKUP(B20,'(2) Gegevens per set'!B:V, 14, FALSE) = "", "", VLOOKUP(B20,'(2) Gegevens per set'!B:V, 14, FALSE)), "")</f>
        <v/>
      </c>
      <c r="Q20" s="72" t="str">
        <f>IF($Q$13="Ja", IF(VLOOKUP(B20,'(2) Gegevens per set'!B:V, 15, FALSE) = "", "", VLOOKUP(B20,'(2) Gegevens per set'!B:V, 15, FALSE)), "")</f>
        <v/>
      </c>
      <c r="R20" s="64" t="str">
        <f>IF($R$13="Ja", IF(VLOOKUP(B20,'(2) Gegevens per set'!B:V, 16, FALSE) = "", "", VLOOKUP(B20,'(2) Gegevens per set'!B:V, 16, FALSE)), "")</f>
        <v/>
      </c>
      <c r="S20" s="72" t="str">
        <f>IF($S$13="Ja", IF(VLOOKUP(B20,'(2) Gegevens per set'!B:V, 17, FALSE) = "", "", VLOOKUP(B20,'(2) Gegevens per set'!B:V, 17, FALSE)), "")</f>
        <v/>
      </c>
      <c r="T20" s="64" t="str">
        <f>IF($T$13="Ja", IF(VLOOKUP(B20,'(2) Gegevens per set'!B:V, 18, FALSE) = "", "", VLOOKUP(B20,'(2) Gegevens per set'!B:V, 18, FALSE)), "")</f>
        <v/>
      </c>
      <c r="U20" s="72" t="str">
        <f>IF($U$13="Ja", IF(VLOOKUP(B20,'(2) Gegevens per set'!B:V, 19, FALSE) = "", "", VLOOKUP(B20,'(2) Gegevens per set'!B:V, 19, FALSE)), "")</f>
        <v/>
      </c>
      <c r="V20" s="72" t="str">
        <f>IF($V$13="Ja", IF(VLOOKUP(B20,'(2) Gegevens per set'!B:V, 20, FALSE) = "", "", VLOOKUP(B20,'(2) Gegevens per set'!B:V, 20, FALSE)), "")</f>
        <v/>
      </c>
      <c r="W20" s="72" t="str">
        <f>IF($W$13="Ja", IF(VLOOKUP(B20,'(2) Gegevens per set'!B:V, 21, FALSE) = "", "", VLOOKUP(B20,'(2) Gegevens per set'!B:V, 21, FALSE)), "")</f>
        <v/>
      </c>
      <c r="X20" s="83" t="str" cm="1">
        <f t="array" ref="X20">IF($C$6&lt;&gt;"x","",IF(OR(E20:W20&lt;&gt;""),"x",""))</f>
        <v>x</v>
      </c>
      <c r="Y20" s="83" t="str">
        <f>IF($C$8="x", IF(VLOOKUP(B20,'(2) Gegevens per set'!B:Y, 22, FALSE) = "", "", VLOOKUP(B20,'(2) Gegevens per set'!B:Y, 22, FALSE)), "")</f>
        <v/>
      </c>
      <c r="Z20" s="83" t="str">
        <f>IF($C$9="x", IF(VLOOKUP(B20,'(2) Gegevens per set'!B:Y, 23, FALSE) = "", "", VLOOKUP(B20,'(2) Gegevens per set'!B:Y, 23, FALSE)), "")</f>
        <v/>
      </c>
      <c r="AA20" s="83" t="str">
        <f>IF($C$7="x", IF(VLOOKUP(B20,'(2) Gegevens per set'!B:Y, 24, FALSE) = "", "", VLOOKUP(B20,'(2) Gegevens per set'!B:Y, 24, FALSE)), "")</f>
        <v>x</v>
      </c>
    </row>
    <row r="21" spans="2:27" x14ac:dyDescent="0.25">
      <c r="B21" s="35" t="s">
        <v>17</v>
      </c>
      <c r="C21" s="21" t="s">
        <v>18</v>
      </c>
      <c r="D21" s="21"/>
      <c r="E21" s="72" t="str">
        <f>IF($E$13="Ja", IF(VLOOKUP(B21,'(2) Gegevens per set'!B:V, 3, FALSE) = "", "", VLOOKUP(B21,'(2) Gegevens per set'!B:V, 3, FALSE)), "")</f>
        <v>x</v>
      </c>
      <c r="F21" s="72" t="str">
        <f>IF($F$13="Ja", IF(VLOOKUP(B21,'(2) Gegevens per set'!B:V, 4, FALSE) = "", "", VLOOKUP(B21,'(2) Gegevens per set'!B:V, 4, FALSE)), "")</f>
        <v/>
      </c>
      <c r="G21" s="68" t="str">
        <f>IF($G$13="Ja", IF(VLOOKUP(B21,'(2) Gegevens per set'!B:V, 5, FALSE) = "", "", VLOOKUP(B21,'(2) Gegevens per set'!B:V, 5, FALSE)), "")</f>
        <v/>
      </c>
      <c r="H21" s="64" t="str">
        <f>IF($H$13="Ja", IF(VLOOKUP(B21,'(2) Gegevens per set'!B:V, 6, FALSE) = "", "", VLOOKUP(B21,'(2) Gegevens per set'!B:V, 6, FALSE)), "")</f>
        <v/>
      </c>
      <c r="I21" s="72" t="str">
        <f>IF($I$13="Ja", IF(VLOOKUP(B21,'(2) Gegevens per set'!B:V, 7, FALSE) = "", "", VLOOKUP(B21,'(2) Gegevens per set'!B:V, 7, FALSE)), "")</f>
        <v/>
      </c>
      <c r="J21" s="72" t="str">
        <f>IF($J$13="Ja", IF(VLOOKUP(B21,'(2) Gegevens per set'!B:V, 8, FALSE) = "", "", VLOOKUP(B21,'(2) Gegevens per set'!B:V, 8, FALSE)), "")</f>
        <v/>
      </c>
      <c r="K21" s="64" t="str">
        <f>IF($K$13="Ja", IF(VLOOKUP(B21,'(2) Gegevens per set'!B:V, 9, FALSE) = "", "", VLOOKUP(B21,'(2) Gegevens per set'!B:V, 9, FALSE)), "")</f>
        <v/>
      </c>
      <c r="L21" s="72" t="str">
        <f>IF($L$13="Ja", IF(VLOOKUP(B21,'(2) Gegevens per set'!B:V, 10, FALSE) = "", "", VLOOKUP(B21,'(2) Gegevens per set'!B:V, 10, FALSE)), "")</f>
        <v/>
      </c>
      <c r="M21" s="72" t="str">
        <f>IF($M$13="Ja", IF(VLOOKUP(B21,'(2) Gegevens per set'!B:V, 11, FALSE) = "", "", VLOOKUP(B21,'(2) Gegevens per set'!B:V, 11, FALSE)), "")</f>
        <v/>
      </c>
      <c r="N21" s="64" t="str">
        <f>IF($N$13="Ja", IF(VLOOKUP(B21,'(2) Gegevens per set'!B:V, 12, FALSE) = "", "", VLOOKUP(B21,'(2) Gegevens per set'!B:V, 12, FALSE)), "")</f>
        <v/>
      </c>
      <c r="O21" s="72" t="str">
        <f>IF($O$13="Ja", IF(VLOOKUP(B21,'(2) Gegevens per set'!B:V, 13, FALSE) = "", "", VLOOKUP(B21,'(2) Gegevens per set'!B:V, 13, FALSE)), "")</f>
        <v/>
      </c>
      <c r="P21" s="64" t="str">
        <f>IF($P$13="Ja", IF(VLOOKUP(B21,'(2) Gegevens per set'!B:V, 14, FALSE) = "", "", VLOOKUP(B21,'(2) Gegevens per set'!B:V, 14, FALSE)), "")</f>
        <v/>
      </c>
      <c r="Q21" s="72" t="str">
        <f>IF($Q$13="Ja", IF(VLOOKUP(B21,'(2) Gegevens per set'!B:V, 15, FALSE) = "", "", VLOOKUP(B21,'(2) Gegevens per set'!B:V, 15, FALSE)), "")</f>
        <v/>
      </c>
      <c r="R21" s="64" t="str">
        <f>IF($R$13="Ja", IF(VLOOKUP(B21,'(2) Gegevens per set'!B:V, 16, FALSE) = "", "", VLOOKUP(B21,'(2) Gegevens per set'!B:V, 16, FALSE)), "")</f>
        <v/>
      </c>
      <c r="S21" s="72" t="str">
        <f>IF($S$13="Ja", IF(VLOOKUP(B21,'(2) Gegevens per set'!B:V, 17, FALSE) = "", "", VLOOKUP(B21,'(2) Gegevens per set'!B:V, 17, FALSE)), "")</f>
        <v/>
      </c>
      <c r="T21" s="64" t="str">
        <f>IF($T$13="Ja", IF(VLOOKUP(B21,'(2) Gegevens per set'!B:V, 18, FALSE) = "", "", VLOOKUP(B21,'(2) Gegevens per set'!B:V, 18, FALSE)), "")</f>
        <v/>
      </c>
      <c r="U21" s="72" t="str">
        <f>IF($U$13="Ja", IF(VLOOKUP(B21,'(2) Gegevens per set'!B:V, 19, FALSE) = "", "", VLOOKUP(B21,'(2) Gegevens per set'!B:V, 19, FALSE)), "")</f>
        <v/>
      </c>
      <c r="V21" s="72" t="str">
        <f>IF($V$13="Ja", IF(VLOOKUP(B21,'(2) Gegevens per set'!B:V, 20, FALSE) = "", "", VLOOKUP(B21,'(2) Gegevens per set'!B:V, 20, FALSE)), "")</f>
        <v/>
      </c>
      <c r="W21" s="72" t="str">
        <f>IF($W$13="Ja", IF(VLOOKUP(B21,'(2) Gegevens per set'!B:V, 21, FALSE) = "", "", VLOOKUP(B21,'(2) Gegevens per set'!B:V, 21, FALSE)), "")</f>
        <v/>
      </c>
      <c r="X21" s="83" t="str" cm="1">
        <f t="array" ref="X21">IF($C$6&lt;&gt;"x","",IF(OR(E21:W21&lt;&gt;""),"x",""))</f>
        <v>x</v>
      </c>
      <c r="Y21" s="83" t="str">
        <f>IF($C$8="x", IF(VLOOKUP(B21,'(2) Gegevens per set'!B:Y, 22, FALSE) = "", "", VLOOKUP(B21,'(2) Gegevens per set'!B:Y, 22, FALSE)), "")</f>
        <v/>
      </c>
      <c r="Z21" s="83" t="str">
        <f>IF($C$9="x", IF(VLOOKUP(B21,'(2) Gegevens per set'!B:Y, 23, FALSE) = "", "", VLOOKUP(B21,'(2) Gegevens per set'!B:Y, 23, FALSE)), "")</f>
        <v/>
      </c>
      <c r="AA21" s="83" t="str">
        <f>IF($C$7="x", IF(VLOOKUP(B21,'(2) Gegevens per set'!B:Y, 24, FALSE) = "", "", VLOOKUP(B21,'(2) Gegevens per set'!B:Y, 24, FALSE)), "")</f>
        <v>x</v>
      </c>
    </row>
    <row r="22" spans="2:27" x14ac:dyDescent="0.25">
      <c r="B22" s="35" t="s">
        <v>19</v>
      </c>
      <c r="C22" s="21" t="s">
        <v>20</v>
      </c>
      <c r="D22" s="21"/>
      <c r="E22" s="72" t="str">
        <f>IF($E$13="Ja", IF(VLOOKUP(B22,'(2) Gegevens per set'!B:V, 3, FALSE) = "", "", VLOOKUP(B22,'(2) Gegevens per set'!B:V, 3, FALSE)), "")</f>
        <v/>
      </c>
      <c r="F22" s="72" t="str">
        <f>IF($F$13="Ja", IF(VLOOKUP(B22,'(2) Gegevens per set'!B:V, 4, FALSE) = "", "", VLOOKUP(B22,'(2) Gegevens per set'!B:V, 4, FALSE)), "")</f>
        <v/>
      </c>
      <c r="G22" s="68" t="str">
        <f>IF($G$13="Ja", IF(VLOOKUP(B22,'(2) Gegevens per set'!B:V, 5, FALSE) = "", "", VLOOKUP(B22,'(2) Gegevens per set'!B:V, 5, FALSE)), "")</f>
        <v/>
      </c>
      <c r="H22" s="64" t="str">
        <f>IF($H$13="Ja", IF(VLOOKUP(B22,'(2) Gegevens per set'!B:V, 6, FALSE) = "", "", VLOOKUP(B22,'(2) Gegevens per set'!B:V, 6, FALSE)), "")</f>
        <v/>
      </c>
      <c r="I22" s="72" t="str">
        <f>IF($I$13="Ja", IF(VLOOKUP(B22,'(2) Gegevens per set'!B:V, 7, FALSE) = "", "", VLOOKUP(B22,'(2) Gegevens per set'!B:V, 7, FALSE)), "")</f>
        <v/>
      </c>
      <c r="J22" s="72" t="str">
        <f>IF($J$13="Ja", IF(VLOOKUP(B22,'(2) Gegevens per set'!B:V, 8, FALSE) = "", "", VLOOKUP(B22,'(2) Gegevens per set'!B:V, 8, FALSE)), "")</f>
        <v/>
      </c>
      <c r="K22" s="64" t="str">
        <f>IF($K$13="Ja", IF(VLOOKUP(B22,'(2) Gegevens per set'!B:V, 9, FALSE) = "", "", VLOOKUP(B22,'(2) Gegevens per set'!B:V, 9, FALSE)), "")</f>
        <v/>
      </c>
      <c r="L22" s="72" t="str">
        <f>IF($L$13="Ja", IF(VLOOKUP(B22,'(2) Gegevens per set'!B:V, 10, FALSE) = "", "", VLOOKUP(B22,'(2) Gegevens per set'!B:V, 10, FALSE)), "")</f>
        <v/>
      </c>
      <c r="M22" s="72" t="str">
        <f>IF($M$13="Ja", IF(VLOOKUP(B22,'(2) Gegevens per set'!B:V, 11, FALSE) = "", "", VLOOKUP(B22,'(2) Gegevens per set'!B:V, 11, FALSE)), "")</f>
        <v/>
      </c>
      <c r="N22" s="64" t="str">
        <f>IF($N$13="Ja", IF(VLOOKUP(B22,'(2) Gegevens per set'!B:V, 12, FALSE) = "", "", VLOOKUP(B22,'(2) Gegevens per set'!B:V, 12, FALSE)), "")</f>
        <v/>
      </c>
      <c r="O22" s="72" t="str">
        <f>IF($O$13="Ja", IF(VLOOKUP(B22,'(2) Gegevens per set'!B:V, 13, FALSE) = "", "", VLOOKUP(B22,'(2) Gegevens per set'!B:V, 13, FALSE)), "")</f>
        <v/>
      </c>
      <c r="P22" s="64" t="str">
        <f>IF($P$13="Ja", IF(VLOOKUP(B22,'(2) Gegevens per set'!B:V, 14, FALSE) = "", "", VLOOKUP(B22,'(2) Gegevens per set'!B:V, 14, FALSE)), "")</f>
        <v/>
      </c>
      <c r="Q22" s="72" t="str">
        <f>IF($Q$13="Ja", IF(VLOOKUP(B22,'(2) Gegevens per set'!B:V, 15, FALSE) = "", "", VLOOKUP(B22,'(2) Gegevens per set'!B:V, 15, FALSE)), "")</f>
        <v/>
      </c>
      <c r="R22" s="64" t="str">
        <f>IF($R$13="Ja", IF(VLOOKUP(B22,'(2) Gegevens per set'!B:V, 16, FALSE) = "", "", VLOOKUP(B22,'(2) Gegevens per set'!B:V, 16, FALSE)), "")</f>
        <v/>
      </c>
      <c r="S22" s="72" t="str">
        <f>IF($S$13="Ja", IF(VLOOKUP(B22,'(2) Gegevens per set'!B:V, 17, FALSE) = "", "", VLOOKUP(B22,'(2) Gegevens per set'!B:V, 17, FALSE)), "")</f>
        <v/>
      </c>
      <c r="T22" s="64" t="str">
        <f>IF($T$13="Ja", IF(VLOOKUP(B22,'(2) Gegevens per set'!B:V, 18, FALSE) = "", "", VLOOKUP(B22,'(2) Gegevens per set'!B:V, 18, FALSE)), "")</f>
        <v/>
      </c>
      <c r="U22" s="72" t="str">
        <f>IF($U$13="Ja", IF(VLOOKUP(B22,'(2) Gegevens per set'!B:V, 19, FALSE) = "", "", VLOOKUP(B22,'(2) Gegevens per set'!B:V, 19, FALSE)), "")</f>
        <v/>
      </c>
      <c r="V22" s="72" t="str">
        <f>IF($V$13="Ja", IF(VLOOKUP(B22,'(2) Gegevens per set'!B:V, 20, FALSE) = "", "", VLOOKUP(B22,'(2) Gegevens per set'!B:V, 20, FALSE)), "")</f>
        <v/>
      </c>
      <c r="W22" s="72" t="str">
        <f>IF($W$13="Ja", IF(VLOOKUP(B22,'(2) Gegevens per set'!B:V, 21, FALSE) = "", "", VLOOKUP(B22,'(2) Gegevens per set'!B:V, 21, FALSE)), "")</f>
        <v/>
      </c>
      <c r="X22" s="83" t="str" cm="1">
        <f t="array" ref="X22">IF($C$6&lt;&gt;"x","",IF(OR(E22:W22&lt;&gt;""),"x",""))</f>
        <v/>
      </c>
      <c r="Y22" s="83" t="str">
        <f>IF($C$8="x", IF(VLOOKUP(B22,'(2) Gegevens per set'!B:Y, 22, FALSE) = "", "", VLOOKUP(B22,'(2) Gegevens per set'!B:Y, 22, FALSE)), "")</f>
        <v/>
      </c>
      <c r="Z22" s="83" t="str">
        <f>IF($C$9="x", IF(VLOOKUP(B22,'(2) Gegevens per set'!B:Y, 23, FALSE) = "", "", VLOOKUP(B22,'(2) Gegevens per set'!B:Y, 23, FALSE)), "")</f>
        <v/>
      </c>
      <c r="AA22" s="83" t="str">
        <f>IF($C$7="x", IF(VLOOKUP(B22,'(2) Gegevens per set'!B:Y, 24, FALSE) = "", "", VLOOKUP(B22,'(2) Gegevens per set'!B:Y, 24, FALSE)), "")</f>
        <v/>
      </c>
    </row>
    <row r="23" spans="2:27" x14ac:dyDescent="0.25">
      <c r="B23" s="35" t="s">
        <v>21</v>
      </c>
      <c r="C23" s="21" t="s">
        <v>22</v>
      </c>
      <c r="D23" s="21"/>
      <c r="E23" s="72" t="str">
        <f>IF($E$13="Ja", IF(VLOOKUP(B23,'(2) Gegevens per set'!B:V, 3, FALSE) = "", "", VLOOKUP(B23,'(2) Gegevens per set'!B:V, 3, FALSE)), "")</f>
        <v/>
      </c>
      <c r="F23" s="72" t="str">
        <f>IF($F$13="Ja", IF(VLOOKUP(B23,'(2) Gegevens per set'!B:V, 4, FALSE) = "", "", VLOOKUP(B23,'(2) Gegevens per set'!B:V, 4, FALSE)), "")</f>
        <v/>
      </c>
      <c r="G23" s="68" t="str">
        <f>IF($G$13="Ja", IF(VLOOKUP(B23,'(2) Gegevens per set'!B:V, 5, FALSE) = "", "", VLOOKUP(B23,'(2) Gegevens per set'!B:V, 5, FALSE)), "")</f>
        <v/>
      </c>
      <c r="H23" s="64" t="str">
        <f>IF($H$13="Ja", IF(VLOOKUP(B23,'(2) Gegevens per set'!B:V, 6, FALSE) = "", "", VLOOKUP(B23,'(2) Gegevens per set'!B:V, 6, FALSE)), "")</f>
        <v/>
      </c>
      <c r="I23" s="72" t="str">
        <f>IF($I$13="Ja", IF(VLOOKUP(B23,'(2) Gegevens per set'!B:V, 7, FALSE) = "", "", VLOOKUP(B23,'(2) Gegevens per set'!B:V, 7, FALSE)), "")</f>
        <v/>
      </c>
      <c r="J23" s="72" t="str">
        <f>IF($J$13="Ja", IF(VLOOKUP(B23,'(2) Gegevens per set'!B:V, 8, FALSE) = "", "", VLOOKUP(B23,'(2) Gegevens per set'!B:V, 8, FALSE)), "")</f>
        <v/>
      </c>
      <c r="K23" s="64" t="str">
        <f>IF($K$13="Ja", IF(VLOOKUP(B23,'(2) Gegevens per set'!B:V, 9, FALSE) = "", "", VLOOKUP(B23,'(2) Gegevens per set'!B:V, 9, FALSE)), "")</f>
        <v/>
      </c>
      <c r="L23" s="72" t="str">
        <f>IF($L$13="Ja", IF(VLOOKUP(B23,'(2) Gegevens per set'!B:V, 10, FALSE) = "", "", VLOOKUP(B23,'(2) Gegevens per set'!B:V, 10, FALSE)), "")</f>
        <v/>
      </c>
      <c r="M23" s="72" t="str">
        <f>IF($M$13="Ja", IF(VLOOKUP(B23,'(2) Gegevens per set'!B:V, 11, FALSE) = "", "", VLOOKUP(B23,'(2) Gegevens per set'!B:V, 11, FALSE)), "")</f>
        <v/>
      </c>
      <c r="N23" s="64" t="str">
        <f>IF($N$13="Ja", IF(VLOOKUP(B23,'(2) Gegevens per set'!B:V, 12, FALSE) = "", "", VLOOKUP(B23,'(2) Gegevens per set'!B:V, 12, FALSE)), "")</f>
        <v/>
      </c>
      <c r="O23" s="72" t="str">
        <f>IF($O$13="Ja", IF(VLOOKUP(B23,'(2) Gegevens per set'!B:V, 13, FALSE) = "", "", VLOOKUP(B23,'(2) Gegevens per set'!B:V, 13, FALSE)), "")</f>
        <v/>
      </c>
      <c r="P23" s="64" t="str">
        <f>IF($P$13="Ja", IF(VLOOKUP(B23,'(2) Gegevens per set'!B:V, 14, FALSE) = "", "", VLOOKUP(B23,'(2) Gegevens per set'!B:V, 14, FALSE)), "")</f>
        <v/>
      </c>
      <c r="Q23" s="72" t="str">
        <f>IF($Q$13="Ja", IF(VLOOKUP(B23,'(2) Gegevens per set'!B:V, 15, FALSE) = "", "", VLOOKUP(B23,'(2) Gegevens per set'!B:V, 15, FALSE)), "")</f>
        <v/>
      </c>
      <c r="R23" s="64" t="str">
        <f>IF($R$13="Ja", IF(VLOOKUP(B23,'(2) Gegevens per set'!B:V, 16, FALSE) = "", "", VLOOKUP(B23,'(2) Gegevens per set'!B:V, 16, FALSE)), "")</f>
        <v/>
      </c>
      <c r="S23" s="72" t="str">
        <f>IF($S$13="Ja", IF(VLOOKUP(B23,'(2) Gegevens per set'!B:V, 17, FALSE) = "", "", VLOOKUP(B23,'(2) Gegevens per set'!B:V, 17, FALSE)), "")</f>
        <v/>
      </c>
      <c r="T23" s="64" t="str">
        <f>IF($T$13="Ja", IF(VLOOKUP(B23,'(2) Gegevens per set'!B:V, 18, FALSE) = "", "", VLOOKUP(B23,'(2) Gegevens per set'!B:V, 18, FALSE)), "")</f>
        <v/>
      </c>
      <c r="U23" s="72" t="str">
        <f>IF($U$13="Ja", IF(VLOOKUP(B23,'(2) Gegevens per set'!B:V, 19, FALSE) = "", "", VLOOKUP(B23,'(2) Gegevens per set'!B:V, 19, FALSE)), "")</f>
        <v/>
      </c>
      <c r="V23" s="72" t="str">
        <f>IF($V$13="Ja", IF(VLOOKUP(B23,'(2) Gegevens per set'!B:V, 20, FALSE) = "", "", VLOOKUP(B23,'(2) Gegevens per set'!B:V, 20, FALSE)), "")</f>
        <v/>
      </c>
      <c r="W23" s="72" t="str">
        <f>IF($W$13="Ja", IF(VLOOKUP(B23,'(2) Gegevens per set'!B:V, 21, FALSE) = "", "", VLOOKUP(B23,'(2) Gegevens per set'!B:V, 21, FALSE)), "")</f>
        <v/>
      </c>
      <c r="X23" s="83" t="str" cm="1">
        <f t="array" ref="X23">IF($C$6&lt;&gt;"x","",IF(OR(E23:W23&lt;&gt;""),"x",""))</f>
        <v/>
      </c>
      <c r="Y23" s="83" t="str">
        <f>IF($C$8="x", IF(VLOOKUP(B23,'(2) Gegevens per set'!B:Y, 22, FALSE) = "", "", VLOOKUP(B23,'(2) Gegevens per set'!B:Y, 22, FALSE)), "")</f>
        <v/>
      </c>
      <c r="Z23" s="83" t="str">
        <f>IF($C$9="x", IF(VLOOKUP(B23,'(2) Gegevens per set'!B:Y, 23, FALSE) = "", "", VLOOKUP(B23,'(2) Gegevens per set'!B:Y, 23, FALSE)), "")</f>
        <v/>
      </c>
      <c r="AA23" s="83" t="str">
        <f>IF($C$7="x", IF(VLOOKUP(B23,'(2) Gegevens per set'!B:Y, 24, FALSE) = "", "", VLOOKUP(B23,'(2) Gegevens per set'!B:Y, 24, FALSE)), "")</f>
        <v/>
      </c>
    </row>
    <row r="24" spans="2:27" x14ac:dyDescent="0.25">
      <c r="B24" s="35" t="s">
        <v>23</v>
      </c>
      <c r="C24" s="30" t="s">
        <v>24</v>
      </c>
      <c r="D24" s="30"/>
      <c r="E24" s="72" t="str">
        <f>IF($E$13="Ja", IF(VLOOKUP(B24,'(2) Gegevens per set'!B:V, 3, FALSE) = "", "", VLOOKUP(B24,'(2) Gegevens per set'!B:V, 3, FALSE)), "")</f>
        <v>x</v>
      </c>
      <c r="F24" s="72" t="str">
        <f>IF($F$13="Ja", IF(VLOOKUP(B24,'(2) Gegevens per set'!B:V, 4, FALSE) = "", "", VLOOKUP(B24,'(2) Gegevens per set'!B:V, 4, FALSE)), "")</f>
        <v>x</v>
      </c>
      <c r="G24" s="68" t="str">
        <f>IF($G$13="Ja", IF(VLOOKUP(B24,'(2) Gegevens per set'!B:V, 5, FALSE) = "", "", VLOOKUP(B24,'(2) Gegevens per set'!B:V, 5, FALSE)), "")</f>
        <v/>
      </c>
      <c r="H24" s="64" t="str">
        <f>IF($H$13="Ja", IF(VLOOKUP(B24,'(2) Gegevens per set'!B:V, 6, FALSE) = "", "", VLOOKUP(B24,'(2) Gegevens per set'!B:V, 6, FALSE)), "")</f>
        <v/>
      </c>
      <c r="I24" s="72" t="str">
        <f>IF($I$13="Ja", IF(VLOOKUP(B24,'(2) Gegevens per set'!B:V, 7, FALSE) = "", "", VLOOKUP(B24,'(2) Gegevens per set'!B:V, 7, FALSE)), "")</f>
        <v/>
      </c>
      <c r="J24" s="72" t="str">
        <f>IF($J$13="Ja", IF(VLOOKUP(B24,'(2) Gegevens per set'!B:V, 8, FALSE) = "", "", VLOOKUP(B24,'(2) Gegevens per set'!B:V, 8, FALSE)), "")</f>
        <v/>
      </c>
      <c r="K24" s="64" t="str">
        <f>IF($K$13="Ja", IF(VLOOKUP(B24,'(2) Gegevens per set'!B:V, 9, FALSE) = "", "", VLOOKUP(B24,'(2) Gegevens per set'!B:V, 9, FALSE)), "")</f>
        <v/>
      </c>
      <c r="L24" s="72" t="str">
        <f>IF($L$13="Ja", IF(VLOOKUP(B24,'(2) Gegevens per set'!B:V, 10, FALSE) = "", "", VLOOKUP(B24,'(2) Gegevens per set'!B:V, 10, FALSE)), "")</f>
        <v/>
      </c>
      <c r="M24" s="72" t="str">
        <f>IF($M$13="Ja", IF(VLOOKUP(B24,'(2) Gegevens per set'!B:V, 11, FALSE) = "", "", VLOOKUP(B24,'(2) Gegevens per set'!B:V, 11, FALSE)), "")</f>
        <v/>
      </c>
      <c r="N24" s="64" t="str">
        <f>IF($N$13="Ja", IF(VLOOKUP(B24,'(2) Gegevens per set'!B:V, 12, FALSE) = "", "", VLOOKUP(B24,'(2) Gegevens per set'!B:V, 12, FALSE)), "")</f>
        <v/>
      </c>
      <c r="O24" s="72" t="str">
        <f>IF($O$13="Ja", IF(VLOOKUP(B24,'(2) Gegevens per set'!B:V, 13, FALSE) = "", "", VLOOKUP(B24,'(2) Gegevens per set'!B:V, 13, FALSE)), "")</f>
        <v/>
      </c>
      <c r="P24" s="64" t="str">
        <f>IF($P$13="Ja", IF(VLOOKUP(B24,'(2) Gegevens per set'!B:V, 14, FALSE) = "", "", VLOOKUP(B24,'(2) Gegevens per set'!B:V, 14, FALSE)), "")</f>
        <v/>
      </c>
      <c r="Q24" s="72" t="str">
        <f>IF($Q$13="Ja", IF(VLOOKUP(B24,'(2) Gegevens per set'!B:V, 15, FALSE) = "", "", VLOOKUP(B24,'(2) Gegevens per set'!B:V, 15, FALSE)), "")</f>
        <v/>
      </c>
      <c r="R24" s="64" t="str">
        <f>IF($R$13="Ja", IF(VLOOKUP(B24,'(2) Gegevens per set'!B:V, 16, FALSE) = "", "", VLOOKUP(B24,'(2) Gegevens per set'!B:V, 16, FALSE)), "")</f>
        <v/>
      </c>
      <c r="S24" s="72" t="str">
        <f>IF($S$13="Ja", IF(VLOOKUP(B24,'(2) Gegevens per set'!B:V, 17, FALSE) = "", "", VLOOKUP(B24,'(2) Gegevens per set'!B:V, 17, FALSE)), "")</f>
        <v/>
      </c>
      <c r="T24" s="64" t="str">
        <f>IF($T$13="Ja", IF(VLOOKUP(B24,'(2) Gegevens per set'!B:V, 18, FALSE) = "", "", VLOOKUP(B24,'(2) Gegevens per set'!B:V, 18, FALSE)), "")</f>
        <v/>
      </c>
      <c r="U24" s="72" t="str">
        <f>IF($U$13="Ja", IF(VLOOKUP(B24,'(2) Gegevens per set'!B:V, 19, FALSE) = "", "", VLOOKUP(B24,'(2) Gegevens per set'!B:V, 19, FALSE)), "")</f>
        <v/>
      </c>
      <c r="V24" s="72" t="str">
        <f>IF($V$13="Ja", IF(VLOOKUP(B24,'(2) Gegevens per set'!B:V, 20, FALSE) = "", "", VLOOKUP(B24,'(2) Gegevens per set'!B:V, 20, FALSE)), "")</f>
        <v/>
      </c>
      <c r="W24" s="72" t="str">
        <f>IF($W$13="Ja", IF(VLOOKUP(B24,'(2) Gegevens per set'!B:V, 21, FALSE) = "", "", VLOOKUP(B24,'(2) Gegevens per set'!B:V, 21, FALSE)), "")</f>
        <v/>
      </c>
      <c r="X24" s="83" t="str" cm="1">
        <f t="array" ref="X24">IF($C$6&lt;&gt;"x","",IF(OR(E24:W24&lt;&gt;""),"x",""))</f>
        <v>x</v>
      </c>
      <c r="Y24" s="83" t="str">
        <f>IF($C$8="x", IF(VLOOKUP(B24,'(2) Gegevens per set'!B:Y, 22, FALSE) = "", "", VLOOKUP(B24,'(2) Gegevens per set'!B:Y, 22, FALSE)), "")</f>
        <v/>
      </c>
      <c r="Z24" s="83" t="str">
        <f>IF($C$9="x", IF(VLOOKUP(B24,'(2) Gegevens per set'!B:Y, 23, FALSE) = "", "", VLOOKUP(B24,'(2) Gegevens per set'!B:Y, 23, FALSE)), "")</f>
        <v/>
      </c>
      <c r="AA24" s="83" t="str">
        <f>IF($C$7="x", IF(VLOOKUP(B24,'(2) Gegevens per set'!B:Y, 24, FALSE) = "", "", VLOOKUP(B24,'(2) Gegevens per set'!B:Y, 24, FALSE)), "")</f>
        <v>x</v>
      </c>
    </row>
    <row r="25" spans="2:27" x14ac:dyDescent="0.25">
      <c r="B25" s="60" t="s">
        <v>25</v>
      </c>
      <c r="C25" s="30" t="s">
        <v>26</v>
      </c>
      <c r="D25" s="30"/>
      <c r="E25" s="72" t="str">
        <f>IF($E$13="Ja", IF(VLOOKUP(B25,'(2) Gegevens per set'!B:V, 3, FALSE) = "", "", VLOOKUP(B25,'(2) Gegevens per set'!B:V, 3, FALSE)), "")</f>
        <v/>
      </c>
      <c r="F25" s="72" t="str">
        <f>IF($F$13="Ja", IF(VLOOKUP(B25,'(2) Gegevens per set'!B:V, 4, FALSE) = "", "", VLOOKUP(B25,'(2) Gegevens per set'!B:V, 4, FALSE)), "")</f>
        <v/>
      </c>
      <c r="G25" s="68" t="str">
        <f>IF($G$13="Ja", IF(VLOOKUP(B25,'(2) Gegevens per set'!B:V, 5, FALSE) = "", "", VLOOKUP(B25,'(2) Gegevens per set'!B:V, 5, FALSE)), "")</f>
        <v/>
      </c>
      <c r="H25" s="64" t="str">
        <f>IF($H$13="Ja", IF(VLOOKUP(B25,'(2) Gegevens per set'!B:V, 6, FALSE) = "", "", VLOOKUP(B25,'(2) Gegevens per set'!B:V, 6, FALSE)), "")</f>
        <v/>
      </c>
      <c r="I25" s="72" t="str">
        <f>IF($I$13="Ja", IF(VLOOKUP(B25,'(2) Gegevens per set'!B:V, 7, FALSE) = "", "", VLOOKUP(B25,'(2) Gegevens per set'!B:V, 7, FALSE)), "")</f>
        <v/>
      </c>
      <c r="J25" s="72" t="str">
        <f>IF($J$13="Ja", IF(VLOOKUP(B25,'(2) Gegevens per set'!B:V, 8, FALSE) = "", "", VLOOKUP(B25,'(2) Gegevens per set'!B:V, 8, FALSE)), "")</f>
        <v/>
      </c>
      <c r="K25" s="64" t="str">
        <f>IF($K$13="Ja", IF(VLOOKUP(B25,'(2) Gegevens per set'!B:V, 9, FALSE) = "", "", VLOOKUP(B25,'(2) Gegevens per set'!B:V, 9, FALSE)), "")</f>
        <v/>
      </c>
      <c r="L25" s="72" t="str">
        <f>IF($L$13="Ja", IF(VLOOKUP(B25,'(2) Gegevens per set'!B:V, 10, FALSE) = "", "", VLOOKUP(B25,'(2) Gegevens per set'!B:V, 10, FALSE)), "")</f>
        <v/>
      </c>
      <c r="M25" s="72" t="str">
        <f>IF($M$13="Ja", IF(VLOOKUP(B25,'(2) Gegevens per set'!B:V, 11, FALSE) = "", "", VLOOKUP(B25,'(2) Gegevens per set'!B:V, 11, FALSE)), "")</f>
        <v/>
      </c>
      <c r="N25" s="64" t="str">
        <f>IF($N$13="Ja", IF(VLOOKUP(B25,'(2) Gegevens per set'!B:V, 12, FALSE) = "", "", VLOOKUP(B25,'(2) Gegevens per set'!B:V, 12, FALSE)), "")</f>
        <v/>
      </c>
      <c r="O25" s="72" t="str">
        <f>IF($O$13="Ja", IF(VLOOKUP(B25,'(2) Gegevens per set'!B:V, 13, FALSE) = "", "", VLOOKUP(B25,'(2) Gegevens per set'!B:V, 13, FALSE)), "")</f>
        <v/>
      </c>
      <c r="P25" s="64" t="str">
        <f>IF($P$13="Ja", IF(VLOOKUP(B25,'(2) Gegevens per set'!B:V, 14, FALSE) = "", "", VLOOKUP(B25,'(2) Gegevens per set'!B:V, 14, FALSE)), "")</f>
        <v/>
      </c>
      <c r="Q25" s="72" t="str">
        <f>IF($Q$13="Ja", IF(VLOOKUP(B25,'(2) Gegevens per set'!B:V, 15, FALSE) = "", "", VLOOKUP(B25,'(2) Gegevens per set'!B:V, 15, FALSE)), "")</f>
        <v/>
      </c>
      <c r="R25" s="64" t="str">
        <f>IF($R$13="Ja", IF(VLOOKUP(B25,'(2) Gegevens per set'!B:V, 16, FALSE) = "", "", VLOOKUP(B25,'(2) Gegevens per set'!B:V, 16, FALSE)), "")</f>
        <v/>
      </c>
      <c r="S25" s="72" t="str">
        <f>IF($S$13="Ja", IF(VLOOKUP(B25,'(2) Gegevens per set'!B:V, 17, FALSE) = "", "", VLOOKUP(B25,'(2) Gegevens per set'!B:V, 17, FALSE)), "")</f>
        <v/>
      </c>
      <c r="T25" s="64" t="str">
        <f>IF($T$13="Ja", IF(VLOOKUP(B25,'(2) Gegevens per set'!B:V, 18, FALSE) = "", "", VLOOKUP(B25,'(2) Gegevens per set'!B:V, 18, FALSE)), "")</f>
        <v/>
      </c>
      <c r="U25" s="72" t="str">
        <f>IF($U$13="Ja", IF(VLOOKUP(B25,'(2) Gegevens per set'!B:V, 19, FALSE) = "", "", VLOOKUP(B25,'(2) Gegevens per set'!B:V, 19, FALSE)), "")</f>
        <v/>
      </c>
      <c r="V25" s="72" t="str">
        <f>IF($V$13="Ja", IF(VLOOKUP(B25,'(2) Gegevens per set'!B:V, 20, FALSE) = "", "", VLOOKUP(B25,'(2) Gegevens per set'!B:V, 20, FALSE)), "")</f>
        <v/>
      </c>
      <c r="W25" s="72" t="str">
        <f>IF($W$13="Ja", IF(VLOOKUP(B25,'(2) Gegevens per set'!B:V, 21, FALSE) = "", "", VLOOKUP(B25,'(2) Gegevens per set'!B:V, 21, FALSE)), "")</f>
        <v/>
      </c>
      <c r="X25" s="83" t="str" cm="1">
        <f t="array" ref="X25">IF($C$6&lt;&gt;"x","",IF(OR(E25:W25&lt;&gt;""),"x",""))</f>
        <v/>
      </c>
      <c r="Y25" s="83" t="str">
        <f>IF($C$8="x", IF(VLOOKUP(B25,'(2) Gegevens per set'!B:Y, 22, FALSE) = "", "", VLOOKUP(B25,'(2) Gegevens per set'!B:Y, 22, FALSE)), "")</f>
        <v/>
      </c>
      <c r="Z25" s="83" t="str">
        <f>IF($C$9="x", IF(VLOOKUP(B25,'(2) Gegevens per set'!B:Y, 23, FALSE) = "", "", VLOOKUP(B25,'(2) Gegevens per set'!B:Y, 23, FALSE)), "")</f>
        <v/>
      </c>
      <c r="AA25" s="83" t="str">
        <f>IF($C$7="x", IF(VLOOKUP(B25,'(2) Gegevens per set'!B:Y, 24, FALSE) = "", "", VLOOKUP(B25,'(2) Gegevens per set'!B:Y, 24, FALSE)), "")</f>
        <v/>
      </c>
    </row>
    <row r="26" spans="2:27" x14ac:dyDescent="0.25">
      <c r="B26" s="60" t="s">
        <v>27</v>
      </c>
      <c r="C26" s="30" t="s">
        <v>28</v>
      </c>
      <c r="D26" s="30"/>
      <c r="E26" s="72" t="str">
        <f>IF($E$13="Ja", IF(VLOOKUP(B26,'(2) Gegevens per set'!B:V, 3, FALSE) = "", "", VLOOKUP(B26,'(2) Gegevens per set'!B:V, 3, FALSE)), "")</f>
        <v/>
      </c>
      <c r="F26" s="72" t="str">
        <f>IF($F$13="Ja", IF(VLOOKUP(B26,'(2) Gegevens per set'!B:V, 4, FALSE) = "", "", VLOOKUP(B26,'(2) Gegevens per set'!B:V, 4, FALSE)), "")</f>
        <v/>
      </c>
      <c r="G26" s="68" t="str">
        <f>IF($G$13="Ja", IF(VLOOKUP(B26,'(2) Gegevens per set'!B:V, 5, FALSE) = "", "", VLOOKUP(B26,'(2) Gegevens per set'!B:V, 5, FALSE)), "")</f>
        <v/>
      </c>
      <c r="H26" s="64" t="str">
        <f>IF($H$13="Ja", IF(VLOOKUP(B26,'(2) Gegevens per set'!B:V, 6, FALSE) = "", "", VLOOKUP(B26,'(2) Gegevens per set'!B:V, 6, FALSE)), "")</f>
        <v/>
      </c>
      <c r="I26" s="72" t="str">
        <f>IF($I$13="Ja", IF(VLOOKUP(B26,'(2) Gegevens per set'!B:V, 7, FALSE) = "", "", VLOOKUP(B26,'(2) Gegevens per set'!B:V, 7, FALSE)), "")</f>
        <v/>
      </c>
      <c r="J26" s="72" t="str">
        <f>IF($J$13="Ja", IF(VLOOKUP(B26,'(2) Gegevens per set'!B:V, 8, FALSE) = "", "", VLOOKUP(B26,'(2) Gegevens per set'!B:V, 8, FALSE)), "")</f>
        <v/>
      </c>
      <c r="K26" s="64" t="str">
        <f>IF($K$13="Ja", IF(VLOOKUP(B26,'(2) Gegevens per set'!B:V, 9, FALSE) = "", "", VLOOKUP(B26,'(2) Gegevens per set'!B:V, 9, FALSE)), "")</f>
        <v/>
      </c>
      <c r="L26" s="72" t="str">
        <f>IF($L$13="Ja", IF(VLOOKUP(B26,'(2) Gegevens per set'!B:V, 10, FALSE) = "", "", VLOOKUP(B26,'(2) Gegevens per set'!B:V, 10, FALSE)), "")</f>
        <v/>
      </c>
      <c r="M26" s="72" t="str">
        <f>IF($M$13="Ja", IF(VLOOKUP(B26,'(2) Gegevens per set'!B:V, 11, FALSE) = "", "", VLOOKUP(B26,'(2) Gegevens per set'!B:V, 11, FALSE)), "")</f>
        <v/>
      </c>
      <c r="N26" s="64" t="str">
        <f>IF($N$13="Ja", IF(VLOOKUP(B26,'(2) Gegevens per set'!B:V, 12, FALSE) = "", "", VLOOKUP(B26,'(2) Gegevens per set'!B:V, 12, FALSE)), "")</f>
        <v/>
      </c>
      <c r="O26" s="72" t="str">
        <f>IF($O$13="Ja", IF(VLOOKUP(B26,'(2) Gegevens per set'!B:V, 13, FALSE) = "", "", VLOOKUP(B26,'(2) Gegevens per set'!B:V, 13, FALSE)), "")</f>
        <v/>
      </c>
      <c r="P26" s="64" t="str">
        <f>IF($P$13="Ja", IF(VLOOKUP(B26,'(2) Gegevens per set'!B:V, 14, FALSE) = "", "", VLOOKUP(B26,'(2) Gegevens per set'!B:V, 14, FALSE)), "")</f>
        <v/>
      </c>
      <c r="Q26" s="72" t="str">
        <f>IF($Q$13="Ja", IF(VLOOKUP(B26,'(2) Gegevens per set'!B:V, 15, FALSE) = "", "", VLOOKUP(B26,'(2) Gegevens per set'!B:V, 15, FALSE)), "")</f>
        <v/>
      </c>
      <c r="R26" s="64" t="str">
        <f>IF($R$13="Ja", IF(VLOOKUP(B26,'(2) Gegevens per set'!B:V, 16, FALSE) = "", "", VLOOKUP(B26,'(2) Gegevens per set'!B:V, 16, FALSE)), "")</f>
        <v/>
      </c>
      <c r="S26" s="72" t="str">
        <f>IF($S$13="Ja", IF(VLOOKUP(B26,'(2) Gegevens per set'!B:V, 17, FALSE) = "", "", VLOOKUP(B26,'(2) Gegevens per set'!B:V, 17, FALSE)), "")</f>
        <v/>
      </c>
      <c r="T26" s="64" t="str">
        <f>IF($T$13="Ja", IF(VLOOKUP(B26,'(2) Gegevens per set'!B:V, 18, FALSE) = "", "", VLOOKUP(B26,'(2) Gegevens per set'!B:V, 18, FALSE)), "")</f>
        <v/>
      </c>
      <c r="U26" s="72" t="str">
        <f>IF($U$13="Ja", IF(VLOOKUP(B26,'(2) Gegevens per set'!B:V, 19, FALSE) = "", "", VLOOKUP(B26,'(2) Gegevens per set'!B:V, 19, FALSE)), "")</f>
        <v/>
      </c>
      <c r="V26" s="72" t="str">
        <f>IF($V$13="Ja", IF(VLOOKUP(B26,'(2) Gegevens per set'!B:V, 20, FALSE) = "", "", VLOOKUP(B26,'(2) Gegevens per set'!B:V, 20, FALSE)), "")</f>
        <v/>
      </c>
      <c r="W26" s="72" t="str">
        <f>IF($W$13="Ja", IF(VLOOKUP(B26,'(2) Gegevens per set'!B:V, 21, FALSE) = "", "", VLOOKUP(B26,'(2) Gegevens per set'!B:V, 21, FALSE)), "")</f>
        <v/>
      </c>
      <c r="X26" s="83" t="str" cm="1">
        <f t="array" ref="X26">IF($C$6&lt;&gt;"x","",IF(OR(E26:W26&lt;&gt;""),"x",""))</f>
        <v/>
      </c>
      <c r="Y26" s="83" t="str">
        <f>IF($C$8="x", IF(VLOOKUP(B26,'(2) Gegevens per set'!B:Y, 22, FALSE) = "", "", VLOOKUP(B26,'(2) Gegevens per set'!B:Y, 22, FALSE)), "")</f>
        <v/>
      </c>
      <c r="Z26" s="83" t="str">
        <f>IF($C$9="x", IF(VLOOKUP(B26,'(2) Gegevens per set'!B:Y, 23, FALSE) = "", "", VLOOKUP(B26,'(2) Gegevens per set'!B:Y, 23, FALSE)), "")</f>
        <v/>
      </c>
      <c r="AA26" s="83" t="str">
        <f>IF($C$7="x", IF(VLOOKUP(B26,'(2) Gegevens per set'!B:Y, 24, FALSE) = "", "", VLOOKUP(B26,'(2) Gegevens per set'!B:Y, 24, FALSE)), "")</f>
        <v/>
      </c>
    </row>
    <row r="27" spans="2:27" x14ac:dyDescent="0.25">
      <c r="B27" s="60" t="s">
        <v>29</v>
      </c>
      <c r="C27" s="30" t="s">
        <v>30</v>
      </c>
      <c r="D27" s="30"/>
      <c r="E27" s="72" t="str">
        <f>IF($E$13="Ja", IF(VLOOKUP(B27,'(2) Gegevens per set'!B:V, 3, FALSE) = "", "", VLOOKUP(B27,'(2) Gegevens per set'!B:V, 3, FALSE)), "")</f>
        <v/>
      </c>
      <c r="F27" s="72" t="str">
        <f>IF($F$13="Ja", IF(VLOOKUP(B27,'(2) Gegevens per set'!B:V, 4, FALSE) = "", "", VLOOKUP(B27,'(2) Gegevens per set'!B:V, 4, FALSE)), "")</f>
        <v>x</v>
      </c>
      <c r="G27" s="68" t="str">
        <f>IF($G$13="Ja", IF(VLOOKUP(B27,'(2) Gegevens per set'!B:V, 5, FALSE) = "", "", VLOOKUP(B27,'(2) Gegevens per set'!B:V, 5, FALSE)), "")</f>
        <v/>
      </c>
      <c r="H27" s="64" t="str">
        <f>IF($H$13="Ja", IF(VLOOKUP(B27,'(2) Gegevens per set'!B:V, 6, FALSE) = "", "", VLOOKUP(B27,'(2) Gegevens per set'!B:V, 6, FALSE)), "")</f>
        <v/>
      </c>
      <c r="I27" s="72" t="str">
        <f>IF($I$13="Ja", IF(VLOOKUP(B27,'(2) Gegevens per set'!B:V, 7, FALSE) = "", "", VLOOKUP(B27,'(2) Gegevens per set'!B:V, 7, FALSE)), "")</f>
        <v/>
      </c>
      <c r="J27" s="72" t="str">
        <f>IF($J$13="Ja", IF(VLOOKUP(B27,'(2) Gegevens per set'!B:V, 8, FALSE) = "", "", VLOOKUP(B27,'(2) Gegevens per set'!B:V, 8, FALSE)), "")</f>
        <v/>
      </c>
      <c r="K27" s="64" t="str">
        <f>IF($K$13="Ja", IF(VLOOKUP(B27,'(2) Gegevens per set'!B:V, 9, FALSE) = "", "", VLOOKUP(B27,'(2) Gegevens per set'!B:V, 9, FALSE)), "")</f>
        <v/>
      </c>
      <c r="L27" s="72" t="str">
        <f>IF($L$13="Ja", IF(VLOOKUP(B27,'(2) Gegevens per set'!B:V, 10, FALSE) = "", "", VLOOKUP(B27,'(2) Gegevens per set'!B:V, 10, FALSE)), "")</f>
        <v/>
      </c>
      <c r="M27" s="72" t="str">
        <f>IF($M$13="Ja", IF(VLOOKUP(B27,'(2) Gegevens per set'!B:V, 11, FALSE) = "", "", VLOOKUP(B27,'(2) Gegevens per set'!B:V, 11, FALSE)), "")</f>
        <v/>
      </c>
      <c r="N27" s="64" t="str">
        <f>IF($N$13="Ja", IF(VLOOKUP(B27,'(2) Gegevens per set'!B:V, 12, FALSE) = "", "", VLOOKUP(B27,'(2) Gegevens per set'!B:V, 12, FALSE)), "")</f>
        <v/>
      </c>
      <c r="O27" s="72" t="str">
        <f>IF($O$13="Ja", IF(VLOOKUP(B27,'(2) Gegevens per set'!B:V, 13, FALSE) = "", "", VLOOKUP(B27,'(2) Gegevens per set'!B:V, 13, FALSE)), "")</f>
        <v/>
      </c>
      <c r="P27" s="64" t="str">
        <f>IF($P$13="Ja", IF(VLOOKUP(B27,'(2) Gegevens per set'!B:V, 14, FALSE) = "", "", VLOOKUP(B27,'(2) Gegevens per set'!B:V, 14, FALSE)), "")</f>
        <v/>
      </c>
      <c r="Q27" s="72" t="str">
        <f>IF($Q$13="Ja", IF(VLOOKUP(B27,'(2) Gegevens per set'!B:V, 15, FALSE) = "", "", VLOOKUP(B27,'(2) Gegevens per set'!B:V, 15, FALSE)), "")</f>
        <v/>
      </c>
      <c r="R27" s="64" t="str">
        <f>IF($R$13="Ja", IF(VLOOKUP(B27,'(2) Gegevens per set'!B:V, 16, FALSE) = "", "", VLOOKUP(B27,'(2) Gegevens per set'!B:V, 16, FALSE)), "")</f>
        <v/>
      </c>
      <c r="S27" s="72" t="str">
        <f>IF($S$13="Ja", IF(VLOOKUP(B27,'(2) Gegevens per set'!B:V, 17, FALSE) = "", "", VLOOKUP(B27,'(2) Gegevens per set'!B:V, 17, FALSE)), "")</f>
        <v/>
      </c>
      <c r="T27" s="64" t="str">
        <f>IF($T$13="Ja", IF(VLOOKUP(B27,'(2) Gegevens per set'!B:V, 18, FALSE) = "", "", VLOOKUP(B27,'(2) Gegevens per set'!B:V, 18, FALSE)), "")</f>
        <v/>
      </c>
      <c r="U27" s="72" t="str">
        <f>IF($U$13="Ja", IF(VLOOKUP(B27,'(2) Gegevens per set'!B:V, 19, FALSE) = "", "", VLOOKUP(B27,'(2) Gegevens per set'!B:V, 19, FALSE)), "")</f>
        <v/>
      </c>
      <c r="V27" s="72" t="str">
        <f>IF($V$13="Ja", IF(VLOOKUP(B27,'(2) Gegevens per set'!B:V, 20, FALSE) = "", "", VLOOKUP(B27,'(2) Gegevens per set'!B:V, 20, FALSE)), "")</f>
        <v/>
      </c>
      <c r="W27" s="72" t="str">
        <f>IF($W$13="Ja", IF(VLOOKUP(B27,'(2) Gegevens per set'!B:V, 21, FALSE) = "", "", VLOOKUP(B27,'(2) Gegevens per set'!B:V, 21, FALSE)), "")</f>
        <v/>
      </c>
      <c r="X27" s="83" t="str" cm="1">
        <f t="array" ref="X27">IF($C$6&lt;&gt;"x","",IF(OR(E27:W27&lt;&gt;""),"x",""))</f>
        <v>x</v>
      </c>
      <c r="Y27" s="83" t="str">
        <f>IF($C$8="x", IF(VLOOKUP(B27,'(2) Gegevens per set'!B:Y, 22, FALSE) = "", "", VLOOKUP(B27,'(2) Gegevens per set'!B:Y, 22, FALSE)), "")</f>
        <v/>
      </c>
      <c r="Z27" s="83" t="str">
        <f>IF($C$9="x", IF(VLOOKUP(B27,'(2) Gegevens per set'!B:Y, 23, FALSE) = "", "", VLOOKUP(B27,'(2) Gegevens per set'!B:Y, 23, FALSE)), "")</f>
        <v/>
      </c>
      <c r="AA27" s="83" t="str">
        <f>IF($C$7="x", IF(VLOOKUP(B27,'(2) Gegevens per set'!B:Y, 24, FALSE) = "", "", VLOOKUP(B27,'(2) Gegevens per set'!B:Y, 24, FALSE)), "")</f>
        <v>x</v>
      </c>
    </row>
    <row r="28" spans="2:27" x14ac:dyDescent="0.25">
      <c r="B28" s="60" t="s">
        <v>31</v>
      </c>
      <c r="C28" s="30" t="s">
        <v>32</v>
      </c>
      <c r="D28" s="30"/>
      <c r="E28" s="72" t="str">
        <f>IF($E$13="Ja", IF(VLOOKUP(B28,'(2) Gegevens per set'!B:V, 3, FALSE) = "", "", VLOOKUP(B28,'(2) Gegevens per set'!B:V, 3, FALSE)), "")</f>
        <v/>
      </c>
      <c r="F28" s="72" t="str">
        <f>IF($F$13="Ja", IF(VLOOKUP(B28,'(2) Gegevens per set'!B:V, 4, FALSE) = "", "", VLOOKUP(B28,'(2) Gegevens per set'!B:V, 4, FALSE)), "")</f>
        <v/>
      </c>
      <c r="G28" s="68" t="str">
        <f>IF($G$13="Ja", IF(VLOOKUP(B28,'(2) Gegevens per set'!B:V, 5, FALSE) = "", "", VLOOKUP(B28,'(2) Gegevens per set'!B:V, 5, FALSE)), "")</f>
        <v/>
      </c>
      <c r="H28" s="64" t="str">
        <f>IF($H$13="Ja", IF(VLOOKUP(B28,'(2) Gegevens per set'!B:V, 6, FALSE) = "", "", VLOOKUP(B28,'(2) Gegevens per set'!B:V, 6, FALSE)), "")</f>
        <v/>
      </c>
      <c r="I28" s="72" t="str">
        <f>IF($I$13="Ja", IF(VLOOKUP(B28,'(2) Gegevens per set'!B:V, 7, FALSE) = "", "", VLOOKUP(B28,'(2) Gegevens per set'!B:V, 7, FALSE)), "")</f>
        <v/>
      </c>
      <c r="J28" s="72" t="str">
        <f>IF($J$13="Ja", IF(VLOOKUP(B28,'(2) Gegevens per set'!B:V, 8, FALSE) = "", "", VLOOKUP(B28,'(2) Gegevens per set'!B:V, 8, FALSE)), "")</f>
        <v/>
      </c>
      <c r="K28" s="64" t="str">
        <f>IF($K$13="Ja", IF(VLOOKUP(B28,'(2) Gegevens per set'!B:V, 9, FALSE) = "", "", VLOOKUP(B28,'(2) Gegevens per set'!B:V, 9, FALSE)), "")</f>
        <v/>
      </c>
      <c r="L28" s="72" t="str">
        <f>IF($L$13="Ja", IF(VLOOKUP(B28,'(2) Gegevens per set'!B:V, 10, FALSE) = "", "", VLOOKUP(B28,'(2) Gegevens per set'!B:V, 10, FALSE)), "")</f>
        <v/>
      </c>
      <c r="M28" s="72" t="str">
        <f>IF($M$13="Ja", IF(VLOOKUP(B28,'(2) Gegevens per set'!B:V, 11, FALSE) = "", "", VLOOKUP(B28,'(2) Gegevens per set'!B:V, 11, FALSE)), "")</f>
        <v/>
      </c>
      <c r="N28" s="64" t="str">
        <f>IF($N$13="Ja", IF(VLOOKUP(B28,'(2) Gegevens per set'!B:V, 12, FALSE) = "", "", VLOOKUP(B28,'(2) Gegevens per set'!B:V, 12, FALSE)), "")</f>
        <v/>
      </c>
      <c r="O28" s="72" t="str">
        <f>IF($O$13="Ja", IF(VLOOKUP(B28,'(2) Gegevens per set'!B:V, 13, FALSE) = "", "", VLOOKUP(B28,'(2) Gegevens per set'!B:V, 13, FALSE)), "")</f>
        <v/>
      </c>
      <c r="P28" s="64" t="str">
        <f>IF($P$13="Ja", IF(VLOOKUP(B28,'(2) Gegevens per set'!B:V, 14, FALSE) = "", "", VLOOKUP(B28,'(2) Gegevens per set'!B:V, 14, FALSE)), "")</f>
        <v/>
      </c>
      <c r="Q28" s="72" t="str">
        <f>IF($Q$13="Ja", IF(VLOOKUP(B28,'(2) Gegevens per set'!B:V, 15, FALSE) = "", "", VLOOKUP(B28,'(2) Gegevens per set'!B:V, 15, FALSE)), "")</f>
        <v/>
      </c>
      <c r="R28" s="64" t="str">
        <f>IF($R$13="Ja", IF(VLOOKUP(B28,'(2) Gegevens per set'!B:V, 16, FALSE) = "", "", VLOOKUP(B28,'(2) Gegevens per set'!B:V, 16, FALSE)), "")</f>
        <v/>
      </c>
      <c r="S28" s="72" t="str">
        <f>IF($S$13="Ja", IF(VLOOKUP(B28,'(2) Gegevens per set'!B:V, 17, FALSE) = "", "", VLOOKUP(B28,'(2) Gegevens per set'!B:V, 17, FALSE)), "")</f>
        <v/>
      </c>
      <c r="T28" s="64" t="str">
        <f>IF($T$13="Ja", IF(VLOOKUP(B28,'(2) Gegevens per set'!B:V, 18, FALSE) = "", "", VLOOKUP(B28,'(2) Gegevens per set'!B:V, 18, FALSE)), "")</f>
        <v/>
      </c>
      <c r="U28" s="72" t="str">
        <f>IF($U$13="Ja", IF(VLOOKUP(B28,'(2) Gegevens per set'!B:V, 19, FALSE) = "", "", VLOOKUP(B28,'(2) Gegevens per set'!B:V, 19, FALSE)), "")</f>
        <v/>
      </c>
      <c r="V28" s="72" t="str">
        <f>IF($V$13="Ja", IF(VLOOKUP(B28,'(2) Gegevens per set'!B:V, 20, FALSE) = "", "", VLOOKUP(B28,'(2) Gegevens per set'!B:V, 20, FALSE)), "")</f>
        <v/>
      </c>
      <c r="W28" s="72" t="str">
        <f>IF($W$13="Ja", IF(VLOOKUP(B28,'(2) Gegevens per set'!B:V, 21, FALSE) = "", "", VLOOKUP(B28,'(2) Gegevens per set'!B:V, 21, FALSE)), "")</f>
        <v/>
      </c>
      <c r="X28" s="83" t="str" cm="1">
        <f t="array" ref="X28">IF($C$6&lt;&gt;"x","",IF(OR(E28:W28&lt;&gt;""),"x",""))</f>
        <v/>
      </c>
      <c r="Y28" s="83" t="str">
        <f>IF($C$8="x", IF(VLOOKUP(B28,'(2) Gegevens per set'!B:Y, 22, FALSE) = "", "", VLOOKUP(B28,'(2) Gegevens per set'!B:Y, 22, FALSE)), "")</f>
        <v/>
      </c>
      <c r="Z28" s="83" t="str">
        <f>IF($C$9="x", IF(VLOOKUP(B28,'(2) Gegevens per set'!B:Y, 23, FALSE) = "", "", VLOOKUP(B28,'(2) Gegevens per set'!B:Y, 23, FALSE)), "")</f>
        <v/>
      </c>
      <c r="AA28" s="83" t="str">
        <f>IF($C$7="x", IF(VLOOKUP(B28,'(2) Gegevens per set'!B:Y, 24, FALSE) = "", "", VLOOKUP(B28,'(2) Gegevens per set'!B:Y, 24, FALSE)), "")</f>
        <v/>
      </c>
    </row>
    <row r="29" spans="2:27" x14ac:dyDescent="0.25">
      <c r="B29" s="60" t="s">
        <v>33</v>
      </c>
      <c r="C29" s="30" t="s">
        <v>34</v>
      </c>
      <c r="D29" s="30"/>
      <c r="E29" s="72" t="str">
        <f>IF($E$13="Ja", IF(VLOOKUP(B29,'(2) Gegevens per set'!B:V, 3, FALSE) = "", "", VLOOKUP(B29,'(2) Gegevens per set'!B:V, 3, FALSE)), "")</f>
        <v/>
      </c>
      <c r="F29" s="72" t="str">
        <f>IF($F$13="Ja", IF(VLOOKUP(B29,'(2) Gegevens per set'!B:V, 4, FALSE) = "", "", VLOOKUP(B29,'(2) Gegevens per set'!B:V, 4, FALSE)), "")</f>
        <v/>
      </c>
      <c r="G29" s="68" t="str">
        <f>IF($G$13="Ja", IF(VLOOKUP(B29,'(2) Gegevens per set'!B:V, 5, FALSE) = "", "", VLOOKUP(B29,'(2) Gegevens per set'!B:V, 5, FALSE)), "")</f>
        <v/>
      </c>
      <c r="H29" s="64" t="str">
        <f>IF($H$13="Ja", IF(VLOOKUP(B29,'(2) Gegevens per set'!B:V, 6, FALSE) = "", "", VLOOKUP(B29,'(2) Gegevens per set'!B:V, 6, FALSE)), "")</f>
        <v/>
      </c>
      <c r="I29" s="72" t="str">
        <f>IF($I$13="Ja", IF(VLOOKUP(B29,'(2) Gegevens per set'!B:V, 7, FALSE) = "", "", VLOOKUP(B29,'(2) Gegevens per set'!B:V, 7, FALSE)), "")</f>
        <v/>
      </c>
      <c r="J29" s="72" t="str">
        <f>IF($J$13="Ja", IF(VLOOKUP(B29,'(2) Gegevens per set'!B:V, 8, FALSE) = "", "", VLOOKUP(B29,'(2) Gegevens per set'!B:V, 8, FALSE)), "")</f>
        <v/>
      </c>
      <c r="K29" s="64" t="str">
        <f>IF($K$13="Ja", IF(VLOOKUP(B29,'(2) Gegevens per set'!B:V, 9, FALSE) = "", "", VLOOKUP(B29,'(2) Gegevens per set'!B:V, 9, FALSE)), "")</f>
        <v/>
      </c>
      <c r="L29" s="72" t="str">
        <f>IF($L$13="Ja", IF(VLOOKUP(B29,'(2) Gegevens per set'!B:V, 10, FALSE) = "", "", VLOOKUP(B29,'(2) Gegevens per set'!B:V, 10, FALSE)), "")</f>
        <v/>
      </c>
      <c r="M29" s="72" t="str">
        <f>IF($M$13="Ja", IF(VLOOKUP(B29,'(2) Gegevens per set'!B:V, 11, FALSE) = "", "", VLOOKUP(B29,'(2) Gegevens per set'!B:V, 11, FALSE)), "")</f>
        <v/>
      </c>
      <c r="N29" s="64" t="str">
        <f>IF($N$13="Ja", IF(VLOOKUP(B29,'(2) Gegevens per set'!B:V, 12, FALSE) = "", "", VLOOKUP(B29,'(2) Gegevens per set'!B:V, 12, FALSE)), "")</f>
        <v/>
      </c>
      <c r="O29" s="72" t="str">
        <f>IF($O$13="Ja", IF(VLOOKUP(B29,'(2) Gegevens per set'!B:V, 13, FALSE) = "", "", VLOOKUP(B29,'(2) Gegevens per set'!B:V, 13, FALSE)), "")</f>
        <v/>
      </c>
      <c r="P29" s="64" t="str">
        <f>IF($P$13="Ja", IF(VLOOKUP(B29,'(2) Gegevens per set'!B:V, 14, FALSE) = "", "", VLOOKUP(B29,'(2) Gegevens per set'!B:V, 14, FALSE)), "")</f>
        <v/>
      </c>
      <c r="Q29" s="72" t="str">
        <f>IF($Q$13="Ja", IF(VLOOKUP(B29,'(2) Gegevens per set'!B:V, 15, FALSE) = "", "", VLOOKUP(B29,'(2) Gegevens per set'!B:V, 15, FALSE)), "")</f>
        <v/>
      </c>
      <c r="R29" s="64" t="str">
        <f>IF($R$13="Ja", IF(VLOOKUP(B29,'(2) Gegevens per set'!B:V, 16, FALSE) = "", "", VLOOKUP(B29,'(2) Gegevens per set'!B:V, 16, FALSE)), "")</f>
        <v/>
      </c>
      <c r="S29" s="72" t="str">
        <f>IF($S$13="Ja", IF(VLOOKUP(B29,'(2) Gegevens per set'!B:V, 17, FALSE) = "", "", VLOOKUP(B29,'(2) Gegevens per set'!B:V, 17, FALSE)), "")</f>
        <v/>
      </c>
      <c r="T29" s="64" t="str">
        <f>IF($T$13="Ja", IF(VLOOKUP(B29,'(2) Gegevens per set'!B:V, 18, FALSE) = "", "", VLOOKUP(B29,'(2) Gegevens per set'!B:V, 18, FALSE)), "")</f>
        <v/>
      </c>
      <c r="U29" s="72" t="str">
        <f>IF($U$13="Ja", IF(VLOOKUP(B29,'(2) Gegevens per set'!B:V, 19, FALSE) = "", "", VLOOKUP(B29,'(2) Gegevens per set'!B:V, 19, FALSE)), "")</f>
        <v/>
      </c>
      <c r="V29" s="72" t="str">
        <f>IF($V$13="Ja", IF(VLOOKUP(B29,'(2) Gegevens per set'!B:V, 20, FALSE) = "", "", VLOOKUP(B29,'(2) Gegevens per set'!B:V, 20, FALSE)), "")</f>
        <v/>
      </c>
      <c r="W29" s="72" t="str">
        <f>IF($W$13="Ja", IF(VLOOKUP(B29,'(2) Gegevens per set'!B:V, 21, FALSE) = "", "", VLOOKUP(B29,'(2) Gegevens per set'!B:V, 21, FALSE)), "")</f>
        <v/>
      </c>
      <c r="X29" s="83" t="str" cm="1">
        <f t="array" ref="X29">IF($C$6&lt;&gt;"x","",IF(OR(E29:W29&lt;&gt;""),"x",""))</f>
        <v/>
      </c>
      <c r="Y29" s="83" t="str">
        <f>IF($C$8="x", IF(VLOOKUP(B29,'(2) Gegevens per set'!B:Y, 22, FALSE) = "", "", VLOOKUP(B29,'(2) Gegevens per set'!B:Y, 22, FALSE)), "")</f>
        <v/>
      </c>
      <c r="Z29" s="83" t="str">
        <f>IF($C$9="x", IF(VLOOKUP(B29,'(2) Gegevens per set'!B:Y, 23, FALSE) = "", "", VLOOKUP(B29,'(2) Gegevens per set'!B:Y, 23, FALSE)), "")</f>
        <v/>
      </c>
      <c r="AA29" s="83" t="str">
        <f>IF($C$7="x", IF(VLOOKUP(B29,'(2) Gegevens per set'!B:Y, 24, FALSE) = "", "", VLOOKUP(B29,'(2) Gegevens per set'!B:Y, 24, FALSE)), "")</f>
        <v/>
      </c>
    </row>
    <row r="30" spans="2:27" x14ac:dyDescent="0.25">
      <c r="B30" s="60" t="s">
        <v>35</v>
      </c>
      <c r="C30" s="30" t="s">
        <v>36</v>
      </c>
      <c r="D30" s="30"/>
      <c r="E30" s="72" t="str">
        <f>IF($E$13="Ja", IF(VLOOKUP(B30,'(2) Gegevens per set'!B:V, 3, FALSE) = "", "", VLOOKUP(B30,'(2) Gegevens per set'!B:V, 3, FALSE)), "")</f>
        <v/>
      </c>
      <c r="F30" s="72" t="str">
        <f>IF($F$13="Ja", IF(VLOOKUP(B30,'(2) Gegevens per set'!B:V, 4, FALSE) = "", "", VLOOKUP(B30,'(2) Gegevens per set'!B:V, 4, FALSE)), "")</f>
        <v/>
      </c>
      <c r="G30" s="68" t="str">
        <f>IF($G$13="Ja", IF(VLOOKUP(B30,'(2) Gegevens per set'!B:V, 5, FALSE) = "", "", VLOOKUP(B30,'(2) Gegevens per set'!B:V, 5, FALSE)), "")</f>
        <v/>
      </c>
      <c r="H30" s="64" t="str">
        <f>IF($H$13="Ja", IF(VLOOKUP(B30,'(2) Gegevens per set'!B:V, 6, FALSE) = "", "", VLOOKUP(B30,'(2) Gegevens per set'!B:V, 6, FALSE)), "")</f>
        <v/>
      </c>
      <c r="I30" s="72" t="str">
        <f>IF($I$13="Ja", IF(VLOOKUP(B30,'(2) Gegevens per set'!B:V, 7, FALSE) = "", "", VLOOKUP(B30,'(2) Gegevens per set'!B:V, 7, FALSE)), "")</f>
        <v/>
      </c>
      <c r="J30" s="72" t="str">
        <f>IF($J$13="Ja", IF(VLOOKUP(B30,'(2) Gegevens per set'!B:V, 8, FALSE) = "", "", VLOOKUP(B30,'(2) Gegevens per set'!B:V, 8, FALSE)), "")</f>
        <v/>
      </c>
      <c r="K30" s="64" t="str">
        <f>IF($K$13="Ja", IF(VLOOKUP(B30,'(2) Gegevens per set'!B:V, 9, FALSE) = "", "", VLOOKUP(B30,'(2) Gegevens per set'!B:V, 9, FALSE)), "")</f>
        <v/>
      </c>
      <c r="L30" s="72" t="str">
        <f>IF($L$13="Ja", IF(VLOOKUP(B30,'(2) Gegevens per set'!B:V, 10, FALSE) = "", "", VLOOKUP(B30,'(2) Gegevens per set'!B:V, 10, FALSE)), "")</f>
        <v/>
      </c>
      <c r="M30" s="72" t="str">
        <f>IF($M$13="Ja", IF(VLOOKUP(B30,'(2) Gegevens per set'!B:V, 11, FALSE) = "", "", VLOOKUP(B30,'(2) Gegevens per set'!B:V, 11, FALSE)), "")</f>
        <v/>
      </c>
      <c r="N30" s="64" t="str">
        <f>IF($N$13="Ja", IF(VLOOKUP(B30,'(2) Gegevens per set'!B:V, 12, FALSE) = "", "", VLOOKUP(B30,'(2) Gegevens per set'!B:V, 12, FALSE)), "")</f>
        <v/>
      </c>
      <c r="O30" s="72" t="str">
        <f>IF($O$13="Ja", IF(VLOOKUP(B30,'(2) Gegevens per set'!B:V, 13, FALSE) = "", "", VLOOKUP(B30,'(2) Gegevens per set'!B:V, 13, FALSE)), "")</f>
        <v/>
      </c>
      <c r="P30" s="64" t="str">
        <f>IF($P$13="Ja", IF(VLOOKUP(B30,'(2) Gegevens per set'!B:V, 14, FALSE) = "", "", VLOOKUP(B30,'(2) Gegevens per set'!B:V, 14, FALSE)), "")</f>
        <v/>
      </c>
      <c r="Q30" s="72" t="str">
        <f>IF($Q$13="Ja", IF(VLOOKUP(B30,'(2) Gegevens per set'!B:V, 15, FALSE) = "", "", VLOOKUP(B30,'(2) Gegevens per set'!B:V, 15, FALSE)), "")</f>
        <v/>
      </c>
      <c r="R30" s="64" t="str">
        <f>IF($R$13="Ja", IF(VLOOKUP(B30,'(2) Gegevens per set'!B:V, 16, FALSE) = "", "", VLOOKUP(B30,'(2) Gegevens per set'!B:V, 16, FALSE)), "")</f>
        <v/>
      </c>
      <c r="S30" s="72" t="str">
        <f>IF($S$13="Ja", IF(VLOOKUP(B30,'(2) Gegevens per set'!B:V, 17, FALSE) = "", "", VLOOKUP(B30,'(2) Gegevens per set'!B:V, 17, FALSE)), "")</f>
        <v/>
      </c>
      <c r="T30" s="64" t="str">
        <f>IF($T$13="Ja", IF(VLOOKUP(B30,'(2) Gegevens per set'!B:V, 18, FALSE) = "", "", VLOOKUP(B30,'(2) Gegevens per set'!B:V, 18, FALSE)), "")</f>
        <v/>
      </c>
      <c r="U30" s="72" t="str">
        <f>IF($U$13="Ja", IF(VLOOKUP(B30,'(2) Gegevens per set'!B:V, 19, FALSE) = "", "", VLOOKUP(B30,'(2) Gegevens per set'!B:V, 19, FALSE)), "")</f>
        <v/>
      </c>
      <c r="V30" s="72" t="str">
        <f>IF($V$13="Ja", IF(VLOOKUP(B30,'(2) Gegevens per set'!B:V, 20, FALSE) = "", "", VLOOKUP(B30,'(2) Gegevens per set'!B:V, 20, FALSE)), "")</f>
        <v/>
      </c>
      <c r="W30" s="72" t="str">
        <f>IF($W$13="Ja", IF(VLOOKUP(B30,'(2) Gegevens per set'!B:V, 21, FALSE) = "", "", VLOOKUP(B30,'(2) Gegevens per set'!B:V, 21, FALSE)), "")</f>
        <v/>
      </c>
      <c r="X30" s="83" t="str" cm="1">
        <f t="array" ref="X30">IF($C$6&lt;&gt;"x","",IF(OR(E30:W30&lt;&gt;""),"x",""))</f>
        <v/>
      </c>
      <c r="Y30" s="83" t="str">
        <f>IF($C$8="x", IF(VLOOKUP(B30,'(2) Gegevens per set'!B:Y, 22, FALSE) = "", "", VLOOKUP(B30,'(2) Gegevens per set'!B:Y, 22, FALSE)), "")</f>
        <v/>
      </c>
      <c r="Z30" s="83" t="str">
        <f>IF($C$9="x", IF(VLOOKUP(B30,'(2) Gegevens per set'!B:Y, 23, FALSE) = "", "", VLOOKUP(B30,'(2) Gegevens per set'!B:Y, 23, FALSE)), "")</f>
        <v/>
      </c>
      <c r="AA30" s="83" t="str">
        <f>IF($C$7="x", IF(VLOOKUP(B30,'(2) Gegevens per set'!B:Y, 24, FALSE) = "", "", VLOOKUP(B30,'(2) Gegevens per set'!B:Y, 24, FALSE)), "")</f>
        <v/>
      </c>
    </row>
    <row r="31" spans="2:27" x14ac:dyDescent="0.25">
      <c r="B31" s="60" t="s">
        <v>37</v>
      </c>
      <c r="C31" s="30" t="s">
        <v>38</v>
      </c>
      <c r="D31" s="30"/>
      <c r="E31" s="72" t="str">
        <f>IF($E$13="Ja", IF(VLOOKUP(B31,'(2) Gegevens per set'!B:V, 3, FALSE) = "", "", VLOOKUP(B31,'(2) Gegevens per set'!B:V, 3, FALSE)), "")</f>
        <v/>
      </c>
      <c r="F31" s="72" t="str">
        <f>IF($F$13="Ja", IF(VLOOKUP(B31,'(2) Gegevens per set'!B:V, 4, FALSE) = "", "", VLOOKUP(B31,'(2) Gegevens per set'!B:V, 4, FALSE)), "")</f>
        <v/>
      </c>
      <c r="G31" s="68" t="str">
        <f>IF($G$13="Ja", IF(VLOOKUP(B31,'(2) Gegevens per set'!B:V, 5, FALSE) = "", "", VLOOKUP(B31,'(2) Gegevens per set'!B:V, 5, FALSE)), "")</f>
        <v/>
      </c>
      <c r="H31" s="64" t="str">
        <f>IF($H$13="Ja", IF(VLOOKUP(B31,'(2) Gegevens per set'!B:V, 6, FALSE) = "", "", VLOOKUP(B31,'(2) Gegevens per set'!B:V, 6, FALSE)), "")</f>
        <v/>
      </c>
      <c r="I31" s="72" t="str">
        <f>IF($I$13="Ja", IF(VLOOKUP(B31,'(2) Gegevens per set'!B:V, 7, FALSE) = "", "", VLOOKUP(B31,'(2) Gegevens per set'!B:V, 7, FALSE)), "")</f>
        <v/>
      </c>
      <c r="J31" s="72" t="str">
        <f>IF($J$13="Ja", IF(VLOOKUP(B31,'(2) Gegevens per set'!B:V, 8, FALSE) = "", "", VLOOKUP(B31,'(2) Gegevens per set'!B:V, 8, FALSE)), "")</f>
        <v/>
      </c>
      <c r="K31" s="64" t="str">
        <f>IF($K$13="Ja", IF(VLOOKUP(B31,'(2) Gegevens per set'!B:V, 9, FALSE) = "", "", VLOOKUP(B31,'(2) Gegevens per set'!B:V, 9, FALSE)), "")</f>
        <v/>
      </c>
      <c r="L31" s="72" t="str">
        <f>IF($L$13="Ja", IF(VLOOKUP(B31,'(2) Gegevens per set'!B:V, 10, FALSE) = "", "", VLOOKUP(B31,'(2) Gegevens per set'!B:V, 10, FALSE)), "")</f>
        <v/>
      </c>
      <c r="M31" s="72" t="str">
        <f>IF($M$13="Ja", IF(VLOOKUP(B31,'(2) Gegevens per set'!B:V, 11, FALSE) = "", "", VLOOKUP(B31,'(2) Gegevens per set'!B:V, 11, FALSE)), "")</f>
        <v/>
      </c>
      <c r="N31" s="64" t="str">
        <f>IF($N$13="Ja", IF(VLOOKUP(B31,'(2) Gegevens per set'!B:V, 12, FALSE) = "", "", VLOOKUP(B31,'(2) Gegevens per set'!B:V, 12, FALSE)), "")</f>
        <v/>
      </c>
      <c r="O31" s="72" t="str">
        <f>IF($O$13="Ja", IF(VLOOKUP(B31,'(2) Gegevens per set'!B:V, 13, FALSE) = "", "", VLOOKUP(B31,'(2) Gegevens per set'!B:V, 13, FALSE)), "")</f>
        <v/>
      </c>
      <c r="P31" s="64" t="str">
        <f>IF($P$13="Ja", IF(VLOOKUP(B31,'(2) Gegevens per set'!B:V, 14, FALSE) = "", "", VLOOKUP(B31,'(2) Gegevens per set'!B:V, 14, FALSE)), "")</f>
        <v/>
      </c>
      <c r="Q31" s="72" t="str">
        <f>IF($Q$13="Ja", IF(VLOOKUP(B31,'(2) Gegevens per set'!B:V, 15, FALSE) = "", "", VLOOKUP(B31,'(2) Gegevens per set'!B:V, 15, FALSE)), "")</f>
        <v/>
      </c>
      <c r="R31" s="64" t="str">
        <f>IF($R$13="Ja", IF(VLOOKUP(B31,'(2) Gegevens per set'!B:V, 16, FALSE) = "", "", VLOOKUP(B31,'(2) Gegevens per set'!B:V, 16, FALSE)), "")</f>
        <v/>
      </c>
      <c r="S31" s="72" t="str">
        <f>IF($S$13="Ja", IF(VLOOKUP(B31,'(2) Gegevens per set'!B:V, 17, FALSE) = "", "", VLOOKUP(B31,'(2) Gegevens per set'!B:V, 17, FALSE)), "")</f>
        <v/>
      </c>
      <c r="T31" s="64" t="str">
        <f>IF($T$13="Ja", IF(VLOOKUP(B31,'(2) Gegevens per set'!B:V, 18, FALSE) = "", "", VLOOKUP(B31,'(2) Gegevens per set'!B:V, 18, FALSE)), "")</f>
        <v/>
      </c>
      <c r="U31" s="72" t="str">
        <f>IF($U$13="Ja", IF(VLOOKUP(B31,'(2) Gegevens per set'!B:V, 19, FALSE) = "", "", VLOOKUP(B31,'(2) Gegevens per set'!B:V, 19, FALSE)), "")</f>
        <v/>
      </c>
      <c r="V31" s="72" t="str">
        <f>IF($V$13="Ja", IF(VLOOKUP(B31,'(2) Gegevens per set'!B:V, 20, FALSE) = "", "", VLOOKUP(B31,'(2) Gegevens per set'!B:V, 20, FALSE)), "")</f>
        <v/>
      </c>
      <c r="W31" s="72" t="str">
        <f>IF($W$13="Ja", IF(VLOOKUP(B31,'(2) Gegevens per set'!B:V, 21, FALSE) = "", "", VLOOKUP(B31,'(2) Gegevens per set'!B:V, 21, FALSE)), "")</f>
        <v/>
      </c>
      <c r="X31" s="83" t="str" cm="1">
        <f t="array" ref="X31">IF($C$6&lt;&gt;"x","",IF(OR(E31:W31&lt;&gt;""),"x",""))</f>
        <v/>
      </c>
      <c r="Y31" s="83" t="str">
        <f>IF($C$8="x", IF(VLOOKUP(B31,'(2) Gegevens per set'!B:Y, 22, FALSE) = "", "", VLOOKUP(B31,'(2) Gegevens per set'!B:Y, 22, FALSE)), "")</f>
        <v/>
      </c>
      <c r="Z31" s="83" t="str">
        <f>IF($C$9="x", IF(VLOOKUP(B31,'(2) Gegevens per set'!B:Y, 23, FALSE) = "", "", VLOOKUP(B31,'(2) Gegevens per set'!B:Y, 23, FALSE)), "")</f>
        <v/>
      </c>
      <c r="AA31" s="83" t="str">
        <f>IF($C$7="x", IF(VLOOKUP(B31,'(2) Gegevens per set'!B:Y, 24, FALSE) = "", "", VLOOKUP(B31,'(2) Gegevens per set'!B:Y, 24, FALSE)), "")</f>
        <v/>
      </c>
    </row>
    <row r="32" spans="2:27" x14ac:dyDescent="0.25">
      <c r="B32" s="60" t="s">
        <v>39</v>
      </c>
      <c r="C32" s="30" t="s">
        <v>40</v>
      </c>
      <c r="D32" s="30"/>
      <c r="E32" s="72" t="str">
        <f>IF($E$13="Ja", IF(VLOOKUP(B32,'(2) Gegevens per set'!B:V, 3, FALSE) = "", "", VLOOKUP(B32,'(2) Gegevens per set'!B:V, 3, FALSE)), "")</f>
        <v/>
      </c>
      <c r="F32" s="72" t="str">
        <f>IF($F$13="Ja", IF(VLOOKUP(B32,'(2) Gegevens per set'!B:V, 4, FALSE) = "", "", VLOOKUP(B32,'(2) Gegevens per set'!B:V, 4, FALSE)), "")</f>
        <v/>
      </c>
      <c r="G32" s="68" t="str">
        <f>IF($G$13="Ja", IF(VLOOKUP(B32,'(2) Gegevens per set'!B:V, 5, FALSE) = "", "", VLOOKUP(B32,'(2) Gegevens per set'!B:V, 5, FALSE)), "")</f>
        <v/>
      </c>
      <c r="H32" s="64" t="str">
        <f>IF($H$13="Ja", IF(VLOOKUP(B32,'(2) Gegevens per set'!B:V, 6, FALSE) = "", "", VLOOKUP(B32,'(2) Gegevens per set'!B:V, 6, FALSE)), "")</f>
        <v/>
      </c>
      <c r="I32" s="72" t="str">
        <f>IF($I$13="Ja", IF(VLOOKUP(B32,'(2) Gegevens per set'!B:V, 7, FALSE) = "", "", VLOOKUP(B32,'(2) Gegevens per set'!B:V, 7, FALSE)), "")</f>
        <v/>
      </c>
      <c r="J32" s="72" t="str">
        <f>IF($J$13="Ja", IF(VLOOKUP(B32,'(2) Gegevens per set'!B:V, 8, FALSE) = "", "", VLOOKUP(B32,'(2) Gegevens per set'!B:V, 8, FALSE)), "")</f>
        <v/>
      </c>
      <c r="K32" s="64" t="str">
        <f>IF($K$13="Ja", IF(VLOOKUP(B32,'(2) Gegevens per set'!B:V, 9, FALSE) = "", "", VLOOKUP(B32,'(2) Gegevens per set'!B:V, 9, FALSE)), "")</f>
        <v/>
      </c>
      <c r="L32" s="72" t="str">
        <f>IF($L$13="Ja", IF(VLOOKUP(B32,'(2) Gegevens per set'!B:V, 10, FALSE) = "", "", VLOOKUP(B32,'(2) Gegevens per set'!B:V, 10, FALSE)), "")</f>
        <v/>
      </c>
      <c r="M32" s="72" t="str">
        <f>IF($M$13="Ja", IF(VLOOKUP(B32,'(2) Gegevens per set'!B:V, 11, FALSE) = "", "", VLOOKUP(B32,'(2) Gegevens per set'!B:V, 11, FALSE)), "")</f>
        <v/>
      </c>
      <c r="N32" s="64" t="str">
        <f>IF($N$13="Ja", IF(VLOOKUP(B32,'(2) Gegevens per set'!B:V, 12, FALSE) = "", "", VLOOKUP(B32,'(2) Gegevens per set'!B:V, 12, FALSE)), "")</f>
        <v/>
      </c>
      <c r="O32" s="72" t="str">
        <f>IF($O$13="Ja", IF(VLOOKUP(B32,'(2) Gegevens per set'!B:V, 13, FALSE) = "", "", VLOOKUP(B32,'(2) Gegevens per set'!B:V, 13, FALSE)), "")</f>
        <v/>
      </c>
      <c r="P32" s="64" t="str">
        <f>IF($P$13="Ja", IF(VLOOKUP(B32,'(2) Gegevens per set'!B:V, 14, FALSE) = "", "", VLOOKUP(B32,'(2) Gegevens per set'!B:V, 14, FALSE)), "")</f>
        <v/>
      </c>
      <c r="Q32" s="72" t="str">
        <f>IF($Q$13="Ja", IF(VLOOKUP(B32,'(2) Gegevens per set'!B:V, 15, FALSE) = "", "", VLOOKUP(B32,'(2) Gegevens per set'!B:V, 15, FALSE)), "")</f>
        <v/>
      </c>
      <c r="R32" s="64" t="str">
        <f>IF($R$13="Ja", IF(VLOOKUP(B32,'(2) Gegevens per set'!B:V, 16, FALSE) = "", "", VLOOKUP(B32,'(2) Gegevens per set'!B:V, 16, FALSE)), "")</f>
        <v/>
      </c>
      <c r="S32" s="72" t="str">
        <f>IF($S$13="Ja", IF(VLOOKUP(B32,'(2) Gegevens per set'!B:V, 17, FALSE) = "", "", VLOOKUP(B32,'(2) Gegevens per set'!B:V, 17, FALSE)), "")</f>
        <v/>
      </c>
      <c r="T32" s="64" t="str">
        <f>IF($T$13="Ja", IF(VLOOKUP(B32,'(2) Gegevens per set'!B:V, 18, FALSE) = "", "", VLOOKUP(B32,'(2) Gegevens per set'!B:V, 18, FALSE)), "")</f>
        <v/>
      </c>
      <c r="U32" s="72" t="str">
        <f>IF($U$13="Ja", IF(VLOOKUP(B32,'(2) Gegevens per set'!B:V, 19, FALSE) = "", "", VLOOKUP(B32,'(2) Gegevens per set'!B:V, 19, FALSE)), "")</f>
        <v/>
      </c>
      <c r="V32" s="72" t="str">
        <f>IF($V$13="Ja", IF(VLOOKUP(B32,'(2) Gegevens per set'!B:V, 20, FALSE) = "", "", VLOOKUP(B32,'(2) Gegevens per set'!B:V, 20, FALSE)), "")</f>
        <v/>
      </c>
      <c r="W32" s="72" t="str">
        <f>IF($W$13="Ja", IF(VLOOKUP(B32,'(2) Gegevens per set'!B:V, 21, FALSE) = "", "", VLOOKUP(B32,'(2) Gegevens per set'!B:V, 21, FALSE)), "")</f>
        <v/>
      </c>
      <c r="X32" s="83" t="str" cm="1">
        <f t="array" ref="X32">IF($C$6&lt;&gt;"x","",IF(OR(E32:W32&lt;&gt;""),"x",""))</f>
        <v/>
      </c>
      <c r="Y32" s="83" t="str">
        <f>IF($C$8="x", IF(VLOOKUP(B32,'(2) Gegevens per set'!B:Y, 22, FALSE) = "", "", VLOOKUP(B32,'(2) Gegevens per set'!B:Y, 22, FALSE)), "")</f>
        <v/>
      </c>
      <c r="Z32" s="83" t="str">
        <f>IF($C$9="x", IF(VLOOKUP(B32,'(2) Gegevens per set'!B:Y, 23, FALSE) = "", "", VLOOKUP(B32,'(2) Gegevens per set'!B:Y, 23, FALSE)), "")</f>
        <v/>
      </c>
      <c r="AA32" s="83" t="str">
        <f>IF($C$7="x", IF(VLOOKUP(B32,'(2) Gegevens per set'!B:Y, 24, FALSE) = "", "", VLOOKUP(B32,'(2) Gegevens per set'!B:Y, 24, FALSE)), "")</f>
        <v/>
      </c>
    </row>
    <row r="33" spans="2:27" x14ac:dyDescent="0.25">
      <c r="B33" s="60" t="s">
        <v>41</v>
      </c>
      <c r="C33" s="30" t="s">
        <v>42</v>
      </c>
      <c r="D33" s="30"/>
      <c r="E33" s="72" t="str">
        <f>IF($E$13="Ja", IF(VLOOKUP(B33,'(2) Gegevens per set'!B:V, 3, FALSE) = "", "", VLOOKUP(B33,'(2) Gegevens per set'!B:V, 3, FALSE)), "")</f>
        <v/>
      </c>
      <c r="F33" s="72" t="str">
        <f>IF($F$13="Ja", IF(VLOOKUP(B33,'(2) Gegevens per set'!B:V, 4, FALSE) = "", "", VLOOKUP(B33,'(2) Gegevens per set'!B:V, 4, FALSE)), "")</f>
        <v/>
      </c>
      <c r="G33" s="68" t="str">
        <f>IF($G$13="Ja", IF(VLOOKUP(B33,'(2) Gegevens per set'!B:V, 5, FALSE) = "", "", VLOOKUP(B33,'(2) Gegevens per set'!B:V, 5, FALSE)), "")</f>
        <v/>
      </c>
      <c r="H33" s="64" t="str">
        <f>IF($H$13="Ja", IF(VLOOKUP(B33,'(2) Gegevens per set'!B:V, 6, FALSE) = "", "", VLOOKUP(B33,'(2) Gegevens per set'!B:V, 6, FALSE)), "")</f>
        <v/>
      </c>
      <c r="I33" s="72" t="str">
        <f>IF($I$13="Ja", IF(VLOOKUP(B33,'(2) Gegevens per set'!B:V, 7, FALSE) = "", "", VLOOKUP(B33,'(2) Gegevens per set'!B:V, 7, FALSE)), "")</f>
        <v/>
      </c>
      <c r="J33" s="72" t="str">
        <f>IF($J$13="Ja", IF(VLOOKUP(B33,'(2) Gegevens per set'!B:V, 8, FALSE) = "", "", VLOOKUP(B33,'(2) Gegevens per set'!B:V, 8, FALSE)), "")</f>
        <v/>
      </c>
      <c r="K33" s="64" t="str">
        <f>IF($K$13="Ja", IF(VLOOKUP(B33,'(2) Gegevens per set'!B:V, 9, FALSE) = "", "", VLOOKUP(B33,'(2) Gegevens per set'!B:V, 9, FALSE)), "")</f>
        <v/>
      </c>
      <c r="L33" s="72" t="str">
        <f>IF($L$13="Ja", IF(VLOOKUP(B33,'(2) Gegevens per set'!B:V, 10, FALSE) = "", "", VLOOKUP(B33,'(2) Gegevens per set'!B:V, 10, FALSE)), "")</f>
        <v/>
      </c>
      <c r="M33" s="72" t="str">
        <f>IF($M$13="Ja", IF(VLOOKUP(B33,'(2) Gegevens per set'!B:V, 11, FALSE) = "", "", VLOOKUP(B33,'(2) Gegevens per set'!B:V, 11, FALSE)), "")</f>
        <v/>
      </c>
      <c r="N33" s="64" t="str">
        <f>IF($N$13="Ja", IF(VLOOKUP(B33,'(2) Gegevens per set'!B:V, 12, FALSE) = "", "", VLOOKUP(B33,'(2) Gegevens per set'!B:V, 12, FALSE)), "")</f>
        <v/>
      </c>
      <c r="O33" s="72" t="str">
        <f>IF($O$13="Ja", IF(VLOOKUP(B33,'(2) Gegevens per set'!B:V, 13, FALSE) = "", "", VLOOKUP(B33,'(2) Gegevens per set'!B:V, 13, FALSE)), "")</f>
        <v/>
      </c>
      <c r="P33" s="64" t="str">
        <f>IF($P$13="Ja", IF(VLOOKUP(B33,'(2) Gegevens per set'!B:V, 14, FALSE) = "", "", VLOOKUP(B33,'(2) Gegevens per set'!B:V, 14, FALSE)), "")</f>
        <v/>
      </c>
      <c r="Q33" s="72" t="str">
        <f>IF($Q$13="Ja", IF(VLOOKUP(B33,'(2) Gegevens per set'!B:V, 15, FALSE) = "", "", VLOOKUP(B33,'(2) Gegevens per set'!B:V, 15, FALSE)), "")</f>
        <v/>
      </c>
      <c r="R33" s="64" t="str">
        <f>IF($R$13="Ja", IF(VLOOKUP(B33,'(2) Gegevens per set'!B:V, 16, FALSE) = "", "", VLOOKUP(B33,'(2) Gegevens per set'!B:V, 16, FALSE)), "")</f>
        <v/>
      </c>
      <c r="S33" s="72" t="str">
        <f>IF($S$13="Ja", IF(VLOOKUP(B33,'(2) Gegevens per set'!B:V, 17, FALSE) = "", "", VLOOKUP(B33,'(2) Gegevens per set'!B:V, 17, FALSE)), "")</f>
        <v/>
      </c>
      <c r="T33" s="64" t="str">
        <f>IF($T$13="Ja", IF(VLOOKUP(B33,'(2) Gegevens per set'!B:V, 18, FALSE) = "", "", VLOOKUP(B33,'(2) Gegevens per set'!B:V, 18, FALSE)), "")</f>
        <v/>
      </c>
      <c r="U33" s="72" t="str">
        <f>IF($U$13="Ja", IF(VLOOKUP(B33,'(2) Gegevens per set'!B:V, 19, FALSE) = "", "", VLOOKUP(B33,'(2) Gegevens per set'!B:V, 19, FALSE)), "")</f>
        <v/>
      </c>
      <c r="V33" s="72" t="str">
        <f>IF($V$13="Ja", IF(VLOOKUP(B33,'(2) Gegevens per set'!B:V, 20, FALSE) = "", "", VLOOKUP(B33,'(2) Gegevens per set'!B:V, 20, FALSE)), "")</f>
        <v/>
      </c>
      <c r="W33" s="72" t="str">
        <f>IF($W$13="Ja", IF(VLOOKUP(B33,'(2) Gegevens per set'!B:V, 21, FALSE) = "", "", VLOOKUP(B33,'(2) Gegevens per set'!B:V, 21, FALSE)), "")</f>
        <v/>
      </c>
      <c r="X33" s="83" t="str" cm="1">
        <f t="array" ref="X33">IF($C$6&lt;&gt;"x","",IF(OR(E33:W33&lt;&gt;""),"x",""))</f>
        <v/>
      </c>
      <c r="Y33" s="83" t="str">
        <f>IF($C$8="x", IF(VLOOKUP(B33,'(2) Gegevens per set'!B:Y, 22, FALSE) = "", "", VLOOKUP(B33,'(2) Gegevens per set'!B:Y, 22, FALSE)), "")</f>
        <v/>
      </c>
      <c r="Z33" s="83" t="str">
        <f>IF($C$9="x", IF(VLOOKUP(B33,'(2) Gegevens per set'!B:Y, 23, FALSE) = "", "", VLOOKUP(B33,'(2) Gegevens per set'!B:Y, 23, FALSE)), "")</f>
        <v/>
      </c>
      <c r="AA33" s="83" t="str">
        <f>IF($C$7="x", IF(VLOOKUP(B33,'(2) Gegevens per set'!B:Y, 24, FALSE) = "", "", VLOOKUP(B33,'(2) Gegevens per set'!B:Y, 24, FALSE)), "")</f>
        <v/>
      </c>
    </row>
    <row r="34" spans="2:27" s="17" customFormat="1" x14ac:dyDescent="0.25">
      <c r="B34" s="31" t="s">
        <v>43</v>
      </c>
      <c r="C34" s="59" t="s">
        <v>44</v>
      </c>
      <c r="D34" s="59"/>
      <c r="E34" s="72" t="str">
        <f>IF($E$13="Ja", IF(VLOOKUP(B34,'(2) Gegevens per set'!B:V, 3, FALSE) = "", "", VLOOKUP(B34,'(2) Gegevens per set'!B:V, 3, FALSE)), "")</f>
        <v/>
      </c>
      <c r="F34" s="72" t="str">
        <f>IF($F$13="Ja", IF(VLOOKUP(B34,'(2) Gegevens per set'!B:V, 4, FALSE) = "", "", VLOOKUP(B34,'(2) Gegevens per set'!B:V, 4, FALSE)), "")</f>
        <v/>
      </c>
      <c r="G34" s="68" t="str">
        <f>IF($G$13="Ja", IF(VLOOKUP(B34,'(2) Gegevens per set'!B:V, 5, FALSE) = "", "", VLOOKUP(B34,'(2) Gegevens per set'!B:V, 5, FALSE)), "")</f>
        <v/>
      </c>
      <c r="H34" s="64" t="str">
        <f>IF($H$13="Ja", IF(VLOOKUP(B34,'(2) Gegevens per set'!B:V, 6, FALSE) = "", "", VLOOKUP(B34,'(2) Gegevens per set'!B:V, 6, FALSE)), "")</f>
        <v/>
      </c>
      <c r="I34" s="72" t="str">
        <f>IF($I$13="Ja", IF(VLOOKUP(B34,'(2) Gegevens per set'!B:V, 7, FALSE) = "", "", VLOOKUP(B34,'(2) Gegevens per set'!B:V, 7, FALSE)), "")</f>
        <v/>
      </c>
      <c r="J34" s="72" t="str">
        <f>IF($J$13="Ja", IF(VLOOKUP(B34,'(2) Gegevens per set'!B:V, 8, FALSE) = "", "", VLOOKUP(B34,'(2) Gegevens per set'!B:V, 8, FALSE)), "")</f>
        <v/>
      </c>
      <c r="K34" s="64" t="str">
        <f>IF($K$13="Ja", IF(VLOOKUP(B34,'(2) Gegevens per set'!B:V, 9, FALSE) = "", "", VLOOKUP(B34,'(2) Gegevens per set'!B:V, 9, FALSE)), "")</f>
        <v/>
      </c>
      <c r="L34" s="72" t="str">
        <f>IF($L$13="Ja", IF(VLOOKUP(B34,'(2) Gegevens per set'!B:V, 10, FALSE) = "", "", VLOOKUP(B34,'(2) Gegevens per set'!B:V, 10, FALSE)), "")</f>
        <v/>
      </c>
      <c r="M34" s="72" t="str">
        <f>IF($M$13="Ja", IF(VLOOKUP(B34,'(2) Gegevens per set'!B:V, 11, FALSE) = "", "", VLOOKUP(B34,'(2) Gegevens per set'!B:V, 11, FALSE)), "")</f>
        <v/>
      </c>
      <c r="N34" s="64" t="str">
        <f>IF($N$13="Ja", IF(VLOOKUP(B34,'(2) Gegevens per set'!B:V, 12, FALSE) = "", "", VLOOKUP(B34,'(2) Gegevens per set'!B:V, 12, FALSE)), "")</f>
        <v/>
      </c>
      <c r="O34" s="72" t="str">
        <f>IF($O$13="Ja", IF(VLOOKUP(B34,'(2) Gegevens per set'!B:V, 13, FALSE) = "", "", VLOOKUP(B34,'(2) Gegevens per set'!B:V, 13, FALSE)), "")</f>
        <v/>
      </c>
      <c r="P34" s="64" t="str">
        <f>IF($P$13="Ja", IF(VLOOKUP(B34,'(2) Gegevens per set'!B:V, 14, FALSE) = "", "", VLOOKUP(B34,'(2) Gegevens per set'!B:V, 14, FALSE)), "")</f>
        <v/>
      </c>
      <c r="Q34" s="72" t="str">
        <f>IF($Q$13="Ja", IF(VLOOKUP(B34,'(2) Gegevens per set'!B:V, 15, FALSE) = "", "", VLOOKUP(B34,'(2) Gegevens per set'!B:V, 15, FALSE)), "")</f>
        <v/>
      </c>
      <c r="R34" s="64" t="str">
        <f>IF($R$13="Ja", IF(VLOOKUP(B34,'(2) Gegevens per set'!B:V, 16, FALSE) = "", "", VLOOKUP(B34,'(2) Gegevens per set'!B:V, 16, FALSE)), "")</f>
        <v/>
      </c>
      <c r="S34" s="72" t="str">
        <f>IF($S$13="Ja", IF(VLOOKUP(B34,'(2) Gegevens per set'!B:V, 17, FALSE) = "", "", VLOOKUP(B34,'(2) Gegevens per set'!B:V, 17, FALSE)), "")</f>
        <v/>
      </c>
      <c r="T34" s="64" t="str">
        <f>IF($T$13="Ja", IF(VLOOKUP(B34,'(2) Gegevens per set'!B:V, 18, FALSE) = "", "", VLOOKUP(B34,'(2) Gegevens per set'!B:V, 18, FALSE)), "")</f>
        <v/>
      </c>
      <c r="U34" s="72" t="str">
        <f>IF($U$13="Ja", IF(VLOOKUP(B34,'(2) Gegevens per set'!B:V, 19, FALSE) = "", "", VLOOKUP(B34,'(2) Gegevens per set'!B:V, 19, FALSE)), "")</f>
        <v/>
      </c>
      <c r="V34" s="72" t="str">
        <f>IF($V$13="Ja", IF(VLOOKUP(B34,'(2) Gegevens per set'!B:V, 20, FALSE) = "", "", VLOOKUP(B34,'(2) Gegevens per set'!B:V, 20, FALSE)), "")</f>
        <v/>
      </c>
      <c r="W34" s="72" t="str">
        <f>IF($W$13="Ja", IF(VLOOKUP(B34,'(2) Gegevens per set'!B:V, 21, FALSE) = "", "", VLOOKUP(B34,'(2) Gegevens per set'!B:V, 21, FALSE)), "")</f>
        <v/>
      </c>
      <c r="X34" s="83" t="str" cm="1">
        <f t="array" ref="X34">IF($C$6&lt;&gt;"x","",IF(OR(E34:W34&lt;&gt;""),"x",""))</f>
        <v/>
      </c>
      <c r="Y34" s="83" t="str">
        <f>IF($C$8="x", IF(VLOOKUP(B34,'(2) Gegevens per set'!B:Y, 22, FALSE) = "", "", VLOOKUP(B34,'(2) Gegevens per set'!B:Y, 22, FALSE)), "")</f>
        <v/>
      </c>
      <c r="Z34" s="83" t="str">
        <f>IF($C$9="x", IF(VLOOKUP(B34,'(2) Gegevens per set'!B:Y, 23, FALSE) = "", "", VLOOKUP(B34,'(2) Gegevens per set'!B:Y, 23, FALSE)), "")</f>
        <v/>
      </c>
      <c r="AA34" s="83" t="str">
        <f>IF($C$7="x", IF(VLOOKUP(B34,'(2) Gegevens per set'!B:Y, 24, FALSE) = "", "", VLOOKUP(B34,'(2) Gegevens per set'!B:Y, 24, FALSE)), "")</f>
        <v/>
      </c>
    </row>
    <row r="35" spans="2:27" x14ac:dyDescent="0.25">
      <c r="B35" s="42" t="s">
        <v>45</v>
      </c>
      <c r="C35" s="43"/>
      <c r="D35" s="43"/>
      <c r="E35" s="47" t="str">
        <f>IF($E$13="Ja", IF(VLOOKUP(B35,'(2) Gegevens per set'!B:V, 3, FALSE) = "", "", VLOOKUP(B35,'(2) Gegevens per set'!B:V, 3, FALSE)), "")</f>
        <v/>
      </c>
      <c r="F35" s="47" t="str">
        <f>IF($F$13="Ja", IF(VLOOKUP(B35,'(2) Gegevens per set'!B:V, 4, FALSE) = "", "", VLOOKUP(B35,'(2) Gegevens per set'!B:V, 4, FALSE)), "")</f>
        <v/>
      </c>
      <c r="G35" s="47" t="str">
        <f>IF($G$13="Ja", IF(VLOOKUP(B35,'(2) Gegevens per set'!B:V, 5, FALSE) = "", "", VLOOKUP(B35,'(2) Gegevens per set'!B:V, 5, FALSE)), "")</f>
        <v/>
      </c>
      <c r="H35" s="47" t="str">
        <f>IF($H$13="Ja", IF(VLOOKUP(B35,'(2) Gegevens per set'!B:V, 6, FALSE) = "", "", VLOOKUP(B35,'(2) Gegevens per set'!B:V, 6, FALSE)), "")</f>
        <v/>
      </c>
      <c r="I35" s="47" t="str">
        <f>IF($I$13="Ja", IF(VLOOKUP(B35,'(2) Gegevens per set'!B:V, 7, FALSE) = "", "", VLOOKUP(B35,'(2) Gegevens per set'!B:V, 7, FALSE)), "")</f>
        <v/>
      </c>
      <c r="J35" s="47" t="str">
        <f>IF($J$13="Ja", IF(VLOOKUP(B35,'(2) Gegevens per set'!B:V, 8, FALSE) = "", "", VLOOKUP(B35,'(2) Gegevens per set'!B:V, 8, FALSE)), "")</f>
        <v/>
      </c>
      <c r="K35" s="47" t="str">
        <f>IF($K$13="Ja", IF(VLOOKUP(B35,'(2) Gegevens per set'!B:V, 9, FALSE) = "", "", VLOOKUP(B35,'(2) Gegevens per set'!B:V, 9, FALSE)), "")</f>
        <v/>
      </c>
      <c r="L35" s="47" t="str">
        <f>IF($L$13="Ja", IF(VLOOKUP(B35,'(2) Gegevens per set'!B:V, 10, FALSE) = "", "", VLOOKUP(B35,'(2) Gegevens per set'!B:V, 10, FALSE)), "")</f>
        <v/>
      </c>
      <c r="M35" s="47" t="str">
        <f>IF($M$13="Ja", IF(VLOOKUP(B35,'(2) Gegevens per set'!B:V, 11, FALSE) = "", "", VLOOKUP(B35,'(2) Gegevens per set'!B:V, 11, FALSE)), "")</f>
        <v/>
      </c>
      <c r="N35" s="47" t="str">
        <f>IF($N$13="Ja", IF(VLOOKUP(B35,'(2) Gegevens per set'!B:V, 12, FALSE) = "", "", VLOOKUP(B35,'(2) Gegevens per set'!B:V, 12, FALSE)), "")</f>
        <v/>
      </c>
      <c r="O35" s="47" t="str">
        <f>IF($O$13="Ja", IF(VLOOKUP(B35,'(2) Gegevens per set'!B:V, 13, FALSE) = "", "", VLOOKUP(B35,'(2) Gegevens per set'!B:V, 13, FALSE)), "")</f>
        <v/>
      </c>
      <c r="P35" s="47" t="str">
        <f>IF($P$13="Ja", IF(VLOOKUP(B35,'(2) Gegevens per set'!B:V, 14, FALSE) = "", "", VLOOKUP(B35,'(2) Gegevens per set'!B:V, 14, FALSE)), "")</f>
        <v/>
      </c>
      <c r="Q35" s="47" t="str">
        <f>IF($Q$13="Ja", IF(VLOOKUP(B35,'(2) Gegevens per set'!B:V, 15, FALSE) = "", "", VLOOKUP(B35,'(2) Gegevens per set'!B:V, 15, FALSE)), "")</f>
        <v/>
      </c>
      <c r="R35" s="47" t="str">
        <f>IF($R$13="Ja", IF(VLOOKUP(B35,'(2) Gegevens per set'!B:V, 16, FALSE) = "", "", VLOOKUP(B35,'(2) Gegevens per set'!B:V, 16, FALSE)), "")</f>
        <v/>
      </c>
      <c r="S35" s="47" t="str">
        <f>IF($S$13="Ja", IF(VLOOKUP(B35,'(2) Gegevens per set'!B:V, 17, FALSE) = "", "", VLOOKUP(B35,'(2) Gegevens per set'!B:V, 17, FALSE)), "")</f>
        <v/>
      </c>
      <c r="T35" s="47" t="str">
        <f>IF($T$13="Ja", IF(VLOOKUP(B35,'(2) Gegevens per set'!B:V, 18, FALSE) = "", "", VLOOKUP(B35,'(2) Gegevens per set'!B:V, 18, FALSE)), "")</f>
        <v/>
      </c>
      <c r="U35" s="47" t="str">
        <f>IF($U$13="Ja", IF(VLOOKUP(B35,'(2) Gegevens per set'!B:V, 19, FALSE) = "", "", VLOOKUP(B35,'(2) Gegevens per set'!B:V, 19, FALSE)), "")</f>
        <v/>
      </c>
      <c r="V35" s="47" t="str">
        <f>IF($V$13="Ja", IF(VLOOKUP(B35,'(2) Gegevens per set'!B:V, 20, FALSE) = "", "", VLOOKUP(B35,'(2) Gegevens per set'!B:V, 20, FALSE)), "")</f>
        <v/>
      </c>
      <c r="W35" s="47" t="str">
        <f>IF($W$13="Ja", IF(VLOOKUP(B35,'(2) Gegevens per set'!B:V, 21, FALSE) = "", "", VLOOKUP(B35,'(2) Gegevens per set'!B:V, 21, FALSE)), "")</f>
        <v/>
      </c>
      <c r="X35" s="81" t="str" cm="1">
        <f t="array" ref="X35">IF($C$6&lt;&gt;"x","",IF(OR(E35:W35&lt;&gt;""),"x",""))</f>
        <v/>
      </c>
      <c r="Y35" s="81" t="str">
        <f>IF($C$8="x", IF(VLOOKUP(B35,'(2) Gegevens per set'!B:Y, 22, FALSE) = "", "", VLOOKUP(B35,'(2) Gegevens per set'!B:Y, 22, FALSE)), "")</f>
        <v/>
      </c>
      <c r="Z35" s="81" t="str">
        <f>IF($C$9="x", IF(VLOOKUP(B35,'(2) Gegevens per set'!B:Y, 23, FALSE) = "", "", VLOOKUP(B35,'(2) Gegevens per set'!B:Y, 23, FALSE)), "")</f>
        <v/>
      </c>
      <c r="AA35" s="81" t="str">
        <f>IF($C$7="x", IF(VLOOKUP(B35,'(2) Gegevens per set'!B:Y, 24, FALSE) = "", "", VLOOKUP(B35,'(2) Gegevens per set'!B:Y, 24, FALSE)), "")</f>
        <v/>
      </c>
    </row>
    <row r="36" spans="2:27" x14ac:dyDescent="0.25">
      <c r="B36" s="60" t="s">
        <v>46</v>
      </c>
      <c r="C36" s="30" t="s">
        <v>6</v>
      </c>
      <c r="D36" s="30"/>
      <c r="E36" s="72" t="str">
        <f>IF($E$13="Ja", IF(VLOOKUP(B36,'(2) Gegevens per set'!B:V, 3, FALSE) = "", "", VLOOKUP(B36,'(2) Gegevens per set'!B:V, 3, FALSE)), "")</f>
        <v/>
      </c>
      <c r="F36" s="72" t="str">
        <f>IF($F$13="Ja", IF(VLOOKUP(B36,'(2) Gegevens per set'!B:V, 4, FALSE) = "", "", VLOOKUP(B36,'(2) Gegevens per set'!B:V, 4, FALSE)), "")</f>
        <v/>
      </c>
      <c r="G36" s="68" t="str">
        <f>IF($G$13="Ja", IF(VLOOKUP(B36,'(2) Gegevens per set'!B:V, 5, FALSE) = "", "", VLOOKUP(B36,'(2) Gegevens per set'!B:V, 5, FALSE)), "")</f>
        <v/>
      </c>
      <c r="H36" s="64" t="str">
        <f>IF($H$13="Ja", IF(VLOOKUP(B36,'(2) Gegevens per set'!B:V, 6, FALSE) = "", "", VLOOKUP(B36,'(2) Gegevens per set'!B:V, 6, FALSE)), "")</f>
        <v/>
      </c>
      <c r="I36" s="72" t="str">
        <f>IF($I$13="Ja", IF(VLOOKUP(B36,'(2) Gegevens per set'!B:V, 7, FALSE) = "", "", VLOOKUP(B36,'(2) Gegevens per set'!B:V, 7, FALSE)), "")</f>
        <v/>
      </c>
      <c r="J36" s="72" t="str">
        <f>IF($J$13="Ja", IF(VLOOKUP(B36,'(2) Gegevens per set'!B:V, 8, FALSE) = "", "", VLOOKUP(B36,'(2) Gegevens per set'!B:V, 8, FALSE)), "")</f>
        <v/>
      </c>
      <c r="K36" s="64" t="str">
        <f>IF($K$13="Ja", IF(VLOOKUP(B36,'(2) Gegevens per set'!B:V, 9, FALSE) = "", "", VLOOKUP(B36,'(2) Gegevens per set'!B:V, 9, FALSE)), "")</f>
        <v/>
      </c>
      <c r="L36" s="72" t="str">
        <f>IF($L$13="Ja", IF(VLOOKUP(B36,'(2) Gegevens per set'!B:V, 10, FALSE) = "", "", VLOOKUP(B36,'(2) Gegevens per set'!B:V, 10, FALSE)), "")</f>
        <v/>
      </c>
      <c r="M36" s="72" t="str">
        <f>IF($M$13="Ja", IF(VLOOKUP(B36,'(2) Gegevens per set'!B:V, 11, FALSE) = "", "", VLOOKUP(B36,'(2) Gegevens per set'!B:V, 11, FALSE)), "")</f>
        <v/>
      </c>
      <c r="N36" s="64" t="str">
        <f>IF($N$13="Ja", IF(VLOOKUP(B36,'(2) Gegevens per set'!B:V, 12, FALSE) = "", "", VLOOKUP(B36,'(2) Gegevens per set'!B:V, 12, FALSE)), "")</f>
        <v/>
      </c>
      <c r="O36" s="72" t="str">
        <f>IF($O$13="Ja", IF(VLOOKUP(B36,'(2) Gegevens per set'!B:V, 13, FALSE) = "", "", VLOOKUP(B36,'(2) Gegevens per set'!B:V, 13, FALSE)), "")</f>
        <v/>
      </c>
      <c r="P36" s="64" t="str">
        <f>IF($P$13="Ja", IF(VLOOKUP(B36,'(2) Gegevens per set'!B:V, 14, FALSE) = "", "", VLOOKUP(B36,'(2) Gegevens per set'!B:V, 14, FALSE)), "")</f>
        <v/>
      </c>
      <c r="Q36" s="72" t="str">
        <f>IF($Q$13="Ja", IF(VLOOKUP(B36,'(2) Gegevens per set'!B:V, 15, FALSE) = "", "", VLOOKUP(B36,'(2) Gegevens per set'!B:V, 15, FALSE)), "")</f>
        <v/>
      </c>
      <c r="R36" s="64" t="str">
        <f>IF($R$13="Ja", IF(VLOOKUP(B36,'(2) Gegevens per set'!B:V, 16, FALSE) = "", "", VLOOKUP(B36,'(2) Gegevens per set'!B:V, 16, FALSE)), "")</f>
        <v/>
      </c>
      <c r="S36" s="72" t="str">
        <f>IF($S$13="Ja", IF(VLOOKUP(B36,'(2) Gegevens per set'!B:V, 17, FALSE) = "", "", VLOOKUP(B36,'(2) Gegevens per set'!B:V, 17, FALSE)), "")</f>
        <v/>
      </c>
      <c r="T36" s="64" t="str">
        <f>IF($T$13="Ja", IF(VLOOKUP(B36,'(2) Gegevens per set'!B:V, 18, FALSE) = "", "", VLOOKUP(B36,'(2) Gegevens per set'!B:V, 18, FALSE)), "")</f>
        <v/>
      </c>
      <c r="U36" s="72" t="str">
        <f>IF($U$13="Ja", IF(VLOOKUP(B36,'(2) Gegevens per set'!B:V, 19, FALSE) = "", "", VLOOKUP(B36,'(2) Gegevens per set'!B:V, 19, FALSE)), "")</f>
        <v/>
      </c>
      <c r="V36" s="72" t="str">
        <f>IF($V$13="Ja", IF(VLOOKUP(B36,'(2) Gegevens per set'!B:V, 20, FALSE) = "", "", VLOOKUP(B36,'(2) Gegevens per set'!B:V, 20, FALSE)), "")</f>
        <v/>
      </c>
      <c r="W36" s="72" t="str">
        <f>IF($W$13="Ja", IF(VLOOKUP(B36,'(2) Gegevens per set'!B:V, 21, FALSE) = "", "", VLOOKUP(B36,'(2) Gegevens per set'!B:V, 21, FALSE)), "")</f>
        <v/>
      </c>
      <c r="X36" s="83" t="str" cm="1">
        <f t="array" ref="X36">IF($C$6&lt;&gt;"x","",IF(OR(E36:W36&lt;&gt;""),"x",""))</f>
        <v/>
      </c>
      <c r="Y36" s="83" t="str">
        <f>IF($C$8="x", IF(VLOOKUP(B36,'(2) Gegevens per set'!B:Y, 22, FALSE) = "", "", VLOOKUP(B36,'(2) Gegevens per set'!B:Y, 22, FALSE)), "")</f>
        <v/>
      </c>
      <c r="Z36" s="83" t="str">
        <f>IF($C$9="x", IF(VLOOKUP(B36,'(2) Gegevens per set'!B:Y, 23, FALSE) = "", "", VLOOKUP(B36,'(2) Gegevens per set'!B:Y, 23, FALSE)), "")</f>
        <v/>
      </c>
      <c r="AA36" s="83" t="str">
        <f>IF($C$7="x", IF(VLOOKUP(B36,'(2) Gegevens per set'!B:Y, 24, FALSE) = "", "", VLOOKUP(B36,'(2) Gegevens per set'!B:Y, 24, FALSE)), "")</f>
        <v/>
      </c>
    </row>
    <row r="37" spans="2:27" s="17" customFormat="1" x14ac:dyDescent="0.25">
      <c r="B37" s="60" t="s">
        <v>47</v>
      </c>
      <c r="C37" s="30" t="s">
        <v>8</v>
      </c>
      <c r="D37" s="30"/>
      <c r="E37" s="72" t="str">
        <f>IF($E$13="Ja", IF(VLOOKUP(B37,'(2) Gegevens per set'!B:V, 3, FALSE) = "", "", VLOOKUP(B37,'(2) Gegevens per set'!B:V, 3, FALSE)), "")</f>
        <v/>
      </c>
      <c r="F37" s="72" t="str">
        <f>IF($F$13="Ja", IF(VLOOKUP(B37,'(2) Gegevens per set'!B:V, 4, FALSE) = "", "", VLOOKUP(B37,'(2) Gegevens per set'!B:V, 4, FALSE)), "")</f>
        <v/>
      </c>
      <c r="G37" s="68" t="str">
        <f>IF($G$13="Ja", IF(VLOOKUP(B37,'(2) Gegevens per set'!B:V, 5, FALSE) = "", "", VLOOKUP(B37,'(2) Gegevens per set'!B:V, 5, FALSE)), "")</f>
        <v/>
      </c>
      <c r="H37" s="64" t="str">
        <f>IF($H$13="Ja", IF(VLOOKUP(B37,'(2) Gegevens per set'!B:V, 6, FALSE) = "", "", VLOOKUP(B37,'(2) Gegevens per set'!B:V, 6, FALSE)), "")</f>
        <v/>
      </c>
      <c r="I37" s="72" t="str">
        <f>IF($I$13="Ja", IF(VLOOKUP(B37,'(2) Gegevens per set'!B:V, 7, FALSE) = "", "", VLOOKUP(B37,'(2) Gegevens per set'!B:V, 7, FALSE)), "")</f>
        <v/>
      </c>
      <c r="J37" s="72" t="str">
        <f>IF($J$13="Ja", IF(VLOOKUP(B37,'(2) Gegevens per set'!B:V, 8, FALSE) = "", "", VLOOKUP(B37,'(2) Gegevens per set'!B:V, 8, FALSE)), "")</f>
        <v/>
      </c>
      <c r="K37" s="64" t="str">
        <f>IF($K$13="Ja", IF(VLOOKUP(B37,'(2) Gegevens per set'!B:V, 9, FALSE) = "", "", VLOOKUP(B37,'(2) Gegevens per set'!B:V, 9, FALSE)), "")</f>
        <v/>
      </c>
      <c r="L37" s="72" t="str">
        <f>IF($L$13="Ja", IF(VLOOKUP(B37,'(2) Gegevens per set'!B:V, 10, FALSE) = "", "", VLOOKUP(B37,'(2) Gegevens per set'!B:V, 10, FALSE)), "")</f>
        <v/>
      </c>
      <c r="M37" s="72" t="str">
        <f>IF($M$13="Ja", IF(VLOOKUP(B37,'(2) Gegevens per set'!B:V, 11, FALSE) = "", "", VLOOKUP(B37,'(2) Gegevens per set'!B:V, 11, FALSE)), "")</f>
        <v/>
      </c>
      <c r="N37" s="64" t="str">
        <f>IF($N$13="Ja", IF(VLOOKUP(B37,'(2) Gegevens per set'!B:V, 12, FALSE) = "", "", VLOOKUP(B37,'(2) Gegevens per set'!B:V, 12, FALSE)), "")</f>
        <v/>
      </c>
      <c r="O37" s="72" t="str">
        <f>IF($O$13="Ja", IF(VLOOKUP(B37,'(2) Gegevens per set'!B:V, 13, FALSE) = "", "", VLOOKUP(B37,'(2) Gegevens per set'!B:V, 13, FALSE)), "")</f>
        <v/>
      </c>
      <c r="P37" s="64" t="str">
        <f>IF($P$13="Ja", IF(VLOOKUP(B37,'(2) Gegevens per set'!B:V, 14, FALSE) = "", "", VLOOKUP(B37,'(2) Gegevens per set'!B:V, 14, FALSE)), "")</f>
        <v/>
      </c>
      <c r="Q37" s="72" t="str">
        <f>IF($Q$13="Ja", IF(VLOOKUP(B37,'(2) Gegevens per set'!B:V, 15, FALSE) = "", "", VLOOKUP(B37,'(2) Gegevens per set'!B:V, 15, FALSE)), "")</f>
        <v/>
      </c>
      <c r="R37" s="64" t="str">
        <f>IF($R$13="Ja", IF(VLOOKUP(B37,'(2) Gegevens per set'!B:V, 16, FALSE) = "", "", VLOOKUP(B37,'(2) Gegevens per set'!B:V, 16, FALSE)), "")</f>
        <v/>
      </c>
      <c r="S37" s="72" t="str">
        <f>IF($S$13="Ja", IF(VLOOKUP(B37,'(2) Gegevens per set'!B:V, 17, FALSE) = "", "", VLOOKUP(B37,'(2) Gegevens per set'!B:V, 17, FALSE)), "")</f>
        <v/>
      </c>
      <c r="T37" s="64" t="str">
        <f>IF($T$13="Ja", IF(VLOOKUP(B37,'(2) Gegevens per set'!B:V, 18, FALSE) = "", "", VLOOKUP(B37,'(2) Gegevens per set'!B:V, 18, FALSE)), "")</f>
        <v/>
      </c>
      <c r="U37" s="72" t="str">
        <f>IF($U$13="Ja", IF(VLOOKUP(B37,'(2) Gegevens per set'!B:V, 19, FALSE) = "", "", VLOOKUP(B37,'(2) Gegevens per set'!B:V, 19, FALSE)), "")</f>
        <v/>
      </c>
      <c r="V37" s="72" t="str">
        <f>IF($V$13="Ja", IF(VLOOKUP(B37,'(2) Gegevens per set'!B:V, 20, FALSE) = "", "", VLOOKUP(B37,'(2) Gegevens per set'!B:V, 20, FALSE)), "")</f>
        <v/>
      </c>
      <c r="W37" s="72" t="str">
        <f>IF($W$13="Ja", IF(VLOOKUP(B37,'(2) Gegevens per set'!B:V, 21, FALSE) = "", "", VLOOKUP(B37,'(2) Gegevens per set'!B:V, 21, FALSE)), "")</f>
        <v/>
      </c>
      <c r="X37" s="83" t="str" cm="1">
        <f t="array" ref="X37">IF($C$6&lt;&gt;"x","",IF(OR(E37:W37&lt;&gt;""),"x",""))</f>
        <v/>
      </c>
      <c r="Y37" s="83" t="str">
        <f>IF($C$8="x", IF(VLOOKUP(B37,'(2) Gegevens per set'!B:Y, 22, FALSE) = "", "", VLOOKUP(B37,'(2) Gegevens per set'!B:Y, 22, FALSE)), "")</f>
        <v/>
      </c>
      <c r="Z37" s="83" t="str">
        <f>IF($C$9="x", IF(VLOOKUP(B37,'(2) Gegevens per set'!B:Y, 23, FALSE) = "", "", VLOOKUP(B37,'(2) Gegevens per set'!B:Y, 23, FALSE)), "")</f>
        <v/>
      </c>
      <c r="AA37" s="83" t="str">
        <f>IF($C$7="x", IF(VLOOKUP(B37,'(2) Gegevens per set'!B:Y, 24, FALSE) = "", "", VLOOKUP(B37,'(2) Gegevens per set'!B:Y, 24, FALSE)), "")</f>
        <v/>
      </c>
    </row>
    <row r="38" spans="2:27" x14ac:dyDescent="0.25">
      <c r="B38" s="60" t="s">
        <v>48</v>
      </c>
      <c r="C38" s="30" t="s">
        <v>10</v>
      </c>
      <c r="D38" s="30"/>
      <c r="E38" s="72" t="str">
        <f>IF($E$13="Ja", IF(VLOOKUP(B38,'(2) Gegevens per set'!B:V, 3, FALSE) = "", "", VLOOKUP(B38,'(2) Gegevens per set'!B:V, 3, FALSE)), "")</f>
        <v/>
      </c>
      <c r="F38" s="72" t="str">
        <f>IF($F$13="Ja", IF(VLOOKUP(B38,'(2) Gegevens per set'!B:V, 4, FALSE) = "", "", VLOOKUP(B38,'(2) Gegevens per set'!B:V, 4, FALSE)), "")</f>
        <v/>
      </c>
      <c r="G38" s="68" t="str">
        <f>IF($G$13="Ja", IF(VLOOKUP(B38,'(2) Gegevens per set'!B:V, 5, FALSE) = "", "", VLOOKUP(B38,'(2) Gegevens per set'!B:V, 5, FALSE)), "")</f>
        <v/>
      </c>
      <c r="H38" s="64" t="str">
        <f>IF($H$13="Ja", IF(VLOOKUP(B38,'(2) Gegevens per set'!B:V, 6, FALSE) = "", "", VLOOKUP(B38,'(2) Gegevens per set'!B:V, 6, FALSE)), "")</f>
        <v/>
      </c>
      <c r="I38" s="72" t="str">
        <f>IF($I$13="Ja", IF(VLOOKUP(B38,'(2) Gegevens per set'!B:V, 7, FALSE) = "", "", VLOOKUP(B38,'(2) Gegevens per set'!B:V, 7, FALSE)), "")</f>
        <v/>
      </c>
      <c r="J38" s="72" t="str">
        <f>IF($J$13="Ja", IF(VLOOKUP(B38,'(2) Gegevens per set'!B:V, 8, FALSE) = "", "", VLOOKUP(B38,'(2) Gegevens per set'!B:V, 8, FALSE)), "")</f>
        <v/>
      </c>
      <c r="K38" s="64" t="str">
        <f>IF($K$13="Ja", IF(VLOOKUP(B38,'(2) Gegevens per set'!B:V, 9, FALSE) = "", "", VLOOKUP(B38,'(2) Gegevens per set'!B:V, 9, FALSE)), "")</f>
        <v/>
      </c>
      <c r="L38" s="72" t="str">
        <f>IF($L$13="Ja", IF(VLOOKUP(B38,'(2) Gegevens per set'!B:V, 10, FALSE) = "", "", VLOOKUP(B38,'(2) Gegevens per set'!B:V, 10, FALSE)), "")</f>
        <v/>
      </c>
      <c r="M38" s="72" t="str">
        <f>IF($M$13="Ja", IF(VLOOKUP(B38,'(2) Gegevens per set'!B:V, 11, FALSE) = "", "", VLOOKUP(B38,'(2) Gegevens per set'!B:V, 11, FALSE)), "")</f>
        <v/>
      </c>
      <c r="N38" s="64" t="str">
        <f>IF($N$13="Ja", IF(VLOOKUP(B38,'(2) Gegevens per set'!B:V, 12, FALSE) = "", "", VLOOKUP(B38,'(2) Gegevens per set'!B:V, 12, FALSE)), "")</f>
        <v/>
      </c>
      <c r="O38" s="72" t="str">
        <f>IF($O$13="Ja", IF(VLOOKUP(B38,'(2) Gegevens per set'!B:V, 13, FALSE) = "", "", VLOOKUP(B38,'(2) Gegevens per set'!B:V, 13, FALSE)), "")</f>
        <v/>
      </c>
      <c r="P38" s="64" t="str">
        <f>IF($P$13="Ja", IF(VLOOKUP(B38,'(2) Gegevens per set'!B:V, 14, FALSE) = "", "", VLOOKUP(B38,'(2) Gegevens per set'!B:V, 14, FALSE)), "")</f>
        <v/>
      </c>
      <c r="Q38" s="72" t="str">
        <f>IF($Q$13="Ja", IF(VLOOKUP(B38,'(2) Gegevens per set'!B:V, 15, FALSE) = "", "", VLOOKUP(B38,'(2) Gegevens per set'!B:V, 15, FALSE)), "")</f>
        <v/>
      </c>
      <c r="R38" s="64" t="str">
        <f>IF($R$13="Ja", IF(VLOOKUP(B38,'(2) Gegevens per set'!B:V, 16, FALSE) = "", "", VLOOKUP(B38,'(2) Gegevens per set'!B:V, 16, FALSE)), "")</f>
        <v/>
      </c>
      <c r="S38" s="72" t="str">
        <f>IF($S$13="Ja", IF(VLOOKUP(B38,'(2) Gegevens per set'!B:V, 17, FALSE) = "", "", VLOOKUP(B38,'(2) Gegevens per set'!B:V, 17, FALSE)), "")</f>
        <v/>
      </c>
      <c r="T38" s="64" t="str">
        <f>IF($T$13="Ja", IF(VLOOKUP(B38,'(2) Gegevens per set'!B:V, 18, FALSE) = "", "", VLOOKUP(B38,'(2) Gegevens per set'!B:V, 18, FALSE)), "")</f>
        <v/>
      </c>
      <c r="U38" s="72" t="str">
        <f>IF($U$13="Ja", IF(VLOOKUP(B38,'(2) Gegevens per set'!B:V, 19, FALSE) = "", "", VLOOKUP(B38,'(2) Gegevens per set'!B:V, 19, FALSE)), "")</f>
        <v/>
      </c>
      <c r="V38" s="72" t="str">
        <f>IF($V$13="Ja", IF(VLOOKUP(B38,'(2) Gegevens per set'!B:V, 20, FALSE) = "", "", VLOOKUP(B38,'(2) Gegevens per set'!B:V, 20, FALSE)), "")</f>
        <v/>
      </c>
      <c r="W38" s="72" t="str">
        <f>IF($W$13="Ja", IF(VLOOKUP(B38,'(2) Gegevens per set'!B:V, 21, FALSE) = "", "", VLOOKUP(B38,'(2) Gegevens per set'!B:V, 21, FALSE)), "")</f>
        <v/>
      </c>
      <c r="X38" s="83" t="str" cm="1">
        <f t="array" ref="X38">IF($C$6&lt;&gt;"x","",IF(OR(E38:W38&lt;&gt;""),"x",""))</f>
        <v/>
      </c>
      <c r="Y38" s="83" t="str">
        <f>IF($C$8="x", IF(VLOOKUP(B38,'(2) Gegevens per set'!B:Y, 22, FALSE) = "", "", VLOOKUP(B38,'(2) Gegevens per set'!B:Y, 22, FALSE)), "")</f>
        <v/>
      </c>
      <c r="Z38" s="83" t="str">
        <f>IF($C$9="x", IF(VLOOKUP(B38,'(2) Gegevens per set'!B:Y, 23, FALSE) = "", "", VLOOKUP(B38,'(2) Gegevens per set'!B:Y, 23, FALSE)), "")</f>
        <v/>
      </c>
      <c r="AA38" s="83" t="str">
        <f>IF($C$7="x", IF(VLOOKUP(B38,'(2) Gegevens per set'!B:Y, 24, FALSE) = "", "", VLOOKUP(B38,'(2) Gegevens per set'!B:Y, 24, FALSE)), "")</f>
        <v/>
      </c>
    </row>
    <row r="39" spans="2:27" x14ac:dyDescent="0.25">
      <c r="B39" s="60" t="s">
        <v>49</v>
      </c>
      <c r="C39" s="30" t="s">
        <v>12</v>
      </c>
      <c r="D39" s="30"/>
      <c r="E39" s="72" t="str">
        <f>IF($E$13="Ja", IF(VLOOKUP(B39,'(2) Gegevens per set'!B:V, 3, FALSE) = "", "", VLOOKUP(B39,'(2) Gegevens per set'!B:V, 3, FALSE)), "")</f>
        <v/>
      </c>
      <c r="F39" s="72" t="str">
        <f>IF($F$13="Ja", IF(VLOOKUP(B39,'(2) Gegevens per set'!B:V, 4, FALSE) = "", "", VLOOKUP(B39,'(2) Gegevens per set'!B:V, 4, FALSE)), "")</f>
        <v/>
      </c>
      <c r="G39" s="68" t="str">
        <f>IF($G$13="Ja", IF(VLOOKUP(B39,'(2) Gegevens per set'!B:V, 5, FALSE) = "", "", VLOOKUP(B39,'(2) Gegevens per set'!B:V, 5, FALSE)), "")</f>
        <v/>
      </c>
      <c r="H39" s="64" t="str">
        <f>IF($H$13="Ja", IF(VLOOKUP(B39,'(2) Gegevens per set'!B:V, 6, FALSE) = "", "", VLOOKUP(B39,'(2) Gegevens per set'!B:V, 6, FALSE)), "")</f>
        <v/>
      </c>
      <c r="I39" s="72" t="str">
        <f>IF($I$13="Ja", IF(VLOOKUP(B39,'(2) Gegevens per set'!B:V, 7, FALSE) = "", "", VLOOKUP(B39,'(2) Gegevens per set'!B:V, 7, FALSE)), "")</f>
        <v/>
      </c>
      <c r="J39" s="72" t="str">
        <f>IF($J$13="Ja", IF(VLOOKUP(B39,'(2) Gegevens per set'!B:V, 8, FALSE) = "", "", VLOOKUP(B39,'(2) Gegevens per set'!B:V, 8, FALSE)), "")</f>
        <v/>
      </c>
      <c r="K39" s="64" t="str">
        <f>IF($K$13="Ja", IF(VLOOKUP(B39,'(2) Gegevens per set'!B:V, 9, FALSE) = "", "", VLOOKUP(B39,'(2) Gegevens per set'!B:V, 9, FALSE)), "")</f>
        <v/>
      </c>
      <c r="L39" s="72" t="str">
        <f>IF($L$13="Ja", IF(VLOOKUP(B39,'(2) Gegevens per set'!B:V, 10, FALSE) = "", "", VLOOKUP(B39,'(2) Gegevens per set'!B:V, 10, FALSE)), "")</f>
        <v/>
      </c>
      <c r="M39" s="72" t="str">
        <f>IF($M$13="Ja", IF(VLOOKUP(B39,'(2) Gegevens per set'!B:V, 11, FALSE) = "", "", VLOOKUP(B39,'(2) Gegevens per set'!B:V, 11, FALSE)), "")</f>
        <v/>
      </c>
      <c r="N39" s="64" t="str">
        <f>IF($N$13="Ja", IF(VLOOKUP(B39,'(2) Gegevens per set'!B:V, 12, FALSE) = "", "", VLOOKUP(B39,'(2) Gegevens per set'!B:V, 12, FALSE)), "")</f>
        <v/>
      </c>
      <c r="O39" s="72" t="str">
        <f>IF($O$13="Ja", IF(VLOOKUP(B39,'(2) Gegevens per set'!B:V, 13, FALSE) = "", "", VLOOKUP(B39,'(2) Gegevens per set'!B:V, 13, FALSE)), "")</f>
        <v/>
      </c>
      <c r="P39" s="64" t="str">
        <f>IF($P$13="Ja", IF(VLOOKUP(B39,'(2) Gegevens per set'!B:V, 14, FALSE) = "", "", VLOOKUP(B39,'(2) Gegevens per set'!B:V, 14, FALSE)), "")</f>
        <v/>
      </c>
      <c r="Q39" s="72" t="str">
        <f>IF($Q$13="Ja", IF(VLOOKUP(B39,'(2) Gegevens per set'!B:V, 15, FALSE) = "", "", VLOOKUP(B39,'(2) Gegevens per set'!B:V, 15, FALSE)), "")</f>
        <v/>
      </c>
      <c r="R39" s="64" t="str">
        <f>IF($R$13="Ja", IF(VLOOKUP(B39,'(2) Gegevens per set'!B:V, 16, FALSE) = "", "", VLOOKUP(B39,'(2) Gegevens per set'!B:V, 16, FALSE)), "")</f>
        <v/>
      </c>
      <c r="S39" s="72" t="str">
        <f>IF($S$13="Ja", IF(VLOOKUP(B39,'(2) Gegevens per set'!B:V, 17, FALSE) = "", "", VLOOKUP(B39,'(2) Gegevens per set'!B:V, 17, FALSE)), "")</f>
        <v/>
      </c>
      <c r="T39" s="64" t="str">
        <f>IF($T$13="Ja", IF(VLOOKUP(B39,'(2) Gegevens per set'!B:V, 18, FALSE) = "", "", VLOOKUP(B39,'(2) Gegevens per set'!B:V, 18, FALSE)), "")</f>
        <v/>
      </c>
      <c r="U39" s="72" t="str">
        <f>IF($U$13="Ja", IF(VLOOKUP(B39,'(2) Gegevens per set'!B:V, 19, FALSE) = "", "", VLOOKUP(B39,'(2) Gegevens per set'!B:V, 19, FALSE)), "")</f>
        <v/>
      </c>
      <c r="V39" s="72" t="str">
        <f>IF($V$13="Ja", IF(VLOOKUP(B39,'(2) Gegevens per set'!B:V, 20, FALSE) = "", "", VLOOKUP(B39,'(2) Gegevens per set'!B:V, 20, FALSE)), "")</f>
        <v/>
      </c>
      <c r="W39" s="72" t="str">
        <f>IF($W$13="Ja", IF(VLOOKUP(B39,'(2) Gegevens per set'!B:V, 21, FALSE) = "", "", VLOOKUP(B39,'(2) Gegevens per set'!B:V, 21, FALSE)), "")</f>
        <v/>
      </c>
      <c r="X39" s="83" t="str" cm="1">
        <f t="array" ref="X39">IF($C$6&lt;&gt;"x","",IF(OR(E39:W39&lt;&gt;""),"x",""))</f>
        <v/>
      </c>
      <c r="Y39" s="83" t="str">
        <f>IF($C$8="x", IF(VLOOKUP(B39,'(2) Gegevens per set'!B:Y, 22, FALSE) = "", "", VLOOKUP(B39,'(2) Gegevens per set'!B:Y, 22, FALSE)), "")</f>
        <v/>
      </c>
      <c r="Z39" s="83" t="str">
        <f>IF($C$9="x", IF(VLOOKUP(B39,'(2) Gegevens per set'!B:Y, 23, FALSE) = "", "", VLOOKUP(B39,'(2) Gegevens per set'!B:Y, 23, FALSE)), "")</f>
        <v/>
      </c>
      <c r="AA39" s="83" t="str">
        <f>IF($C$7="x", IF(VLOOKUP(B39,'(2) Gegevens per set'!B:Y, 24, FALSE) = "", "", VLOOKUP(B39,'(2) Gegevens per set'!B:Y, 24, FALSE)), "")</f>
        <v/>
      </c>
    </row>
    <row r="40" spans="2:27" x14ac:dyDescent="0.25">
      <c r="B40" s="60" t="s">
        <v>50</v>
      </c>
      <c r="C40" s="30" t="s">
        <v>14</v>
      </c>
      <c r="D40" s="30"/>
      <c r="E40" s="72" t="str">
        <f>IF($E$13="Ja", IF(VLOOKUP(B40,'(2) Gegevens per set'!B:V, 3, FALSE) = "", "", VLOOKUP(B40,'(2) Gegevens per set'!B:V, 3, FALSE)), "")</f>
        <v/>
      </c>
      <c r="F40" s="72" t="str">
        <f>IF($F$13="Ja", IF(VLOOKUP(B40,'(2) Gegevens per set'!B:V, 4, FALSE) = "", "", VLOOKUP(B40,'(2) Gegevens per set'!B:V, 4, FALSE)), "")</f>
        <v/>
      </c>
      <c r="G40" s="68" t="str">
        <f>IF($G$13="Ja", IF(VLOOKUP(B40,'(2) Gegevens per set'!B:V, 5, FALSE) = "", "", VLOOKUP(B40,'(2) Gegevens per set'!B:V, 5, FALSE)), "")</f>
        <v/>
      </c>
      <c r="H40" s="64" t="str">
        <f>IF($H$13="Ja", IF(VLOOKUP(B40,'(2) Gegevens per set'!B:V, 6, FALSE) = "", "", VLOOKUP(B40,'(2) Gegevens per set'!B:V, 6, FALSE)), "")</f>
        <v/>
      </c>
      <c r="I40" s="72" t="str">
        <f>IF($I$13="Ja", IF(VLOOKUP(B40,'(2) Gegevens per set'!B:V, 7, FALSE) = "", "", VLOOKUP(B40,'(2) Gegevens per set'!B:V, 7, FALSE)), "")</f>
        <v/>
      </c>
      <c r="J40" s="72" t="str">
        <f>IF($J$13="Ja", IF(VLOOKUP(B40,'(2) Gegevens per set'!B:V, 8, FALSE) = "", "", VLOOKUP(B40,'(2) Gegevens per set'!B:V, 8, FALSE)), "")</f>
        <v/>
      </c>
      <c r="K40" s="64" t="str">
        <f>IF($K$13="Ja", IF(VLOOKUP(B40,'(2) Gegevens per set'!B:V, 9, FALSE) = "", "", VLOOKUP(B40,'(2) Gegevens per set'!B:V, 9, FALSE)), "")</f>
        <v/>
      </c>
      <c r="L40" s="72" t="str">
        <f>IF($L$13="Ja", IF(VLOOKUP(B40,'(2) Gegevens per set'!B:V, 10, FALSE) = "", "", VLOOKUP(B40,'(2) Gegevens per set'!B:V, 10, FALSE)), "")</f>
        <v/>
      </c>
      <c r="M40" s="72" t="str">
        <f>IF($M$13="Ja", IF(VLOOKUP(B40,'(2) Gegevens per set'!B:V, 11, FALSE) = "", "", VLOOKUP(B40,'(2) Gegevens per set'!B:V, 11, FALSE)), "")</f>
        <v/>
      </c>
      <c r="N40" s="64" t="str">
        <f>IF($N$13="Ja", IF(VLOOKUP(B40,'(2) Gegevens per set'!B:V, 12, FALSE) = "", "", VLOOKUP(B40,'(2) Gegevens per set'!B:V, 12, FALSE)), "")</f>
        <v/>
      </c>
      <c r="O40" s="72" t="str">
        <f>IF($O$13="Ja", IF(VLOOKUP(B40,'(2) Gegevens per set'!B:V, 13, FALSE) = "", "", VLOOKUP(B40,'(2) Gegevens per set'!B:V, 13, FALSE)), "")</f>
        <v/>
      </c>
      <c r="P40" s="64" t="str">
        <f>IF($P$13="Ja", IF(VLOOKUP(B40,'(2) Gegevens per set'!B:V, 14, FALSE) = "", "", VLOOKUP(B40,'(2) Gegevens per set'!B:V, 14, FALSE)), "")</f>
        <v/>
      </c>
      <c r="Q40" s="72" t="str">
        <f>IF($Q$13="Ja", IF(VLOOKUP(B40,'(2) Gegevens per set'!B:V, 15, FALSE) = "", "", VLOOKUP(B40,'(2) Gegevens per set'!B:V, 15, FALSE)), "")</f>
        <v/>
      </c>
      <c r="R40" s="64" t="str">
        <f>IF($R$13="Ja", IF(VLOOKUP(B40,'(2) Gegevens per set'!B:V, 16, FALSE) = "", "", VLOOKUP(B40,'(2) Gegevens per set'!B:V, 16, FALSE)), "")</f>
        <v/>
      </c>
      <c r="S40" s="72" t="str">
        <f>IF($S$13="Ja", IF(VLOOKUP(B40,'(2) Gegevens per set'!B:V, 17, FALSE) = "", "", VLOOKUP(B40,'(2) Gegevens per set'!B:V, 17, FALSE)), "")</f>
        <v/>
      </c>
      <c r="T40" s="64" t="str">
        <f>IF($T$13="Ja", IF(VLOOKUP(B40,'(2) Gegevens per set'!B:V, 18, FALSE) = "", "", VLOOKUP(B40,'(2) Gegevens per set'!B:V, 18, FALSE)), "")</f>
        <v/>
      </c>
      <c r="U40" s="72" t="str">
        <f>IF($U$13="Ja", IF(VLOOKUP(B40,'(2) Gegevens per set'!B:V, 19, FALSE) = "", "", VLOOKUP(B40,'(2) Gegevens per set'!B:V, 19, FALSE)), "")</f>
        <v/>
      </c>
      <c r="V40" s="72" t="str">
        <f>IF($V$13="Ja", IF(VLOOKUP(B40,'(2) Gegevens per set'!B:V, 20, FALSE) = "", "", VLOOKUP(B40,'(2) Gegevens per set'!B:V, 20, FALSE)), "")</f>
        <v/>
      </c>
      <c r="W40" s="72" t="str">
        <f>IF($W$13="Ja", IF(VLOOKUP(B40,'(2) Gegevens per set'!B:V, 21, FALSE) = "", "", VLOOKUP(B40,'(2) Gegevens per set'!B:V, 21, FALSE)), "")</f>
        <v/>
      </c>
      <c r="X40" s="83" t="str" cm="1">
        <f t="array" ref="X40">IF($C$6&lt;&gt;"x","",IF(OR(E40:W40&lt;&gt;""),"x",""))</f>
        <v/>
      </c>
      <c r="Y40" s="83" t="str">
        <f>IF($C$8="x", IF(VLOOKUP(B40,'(2) Gegevens per set'!B:Y, 22, FALSE) = "", "", VLOOKUP(B40,'(2) Gegevens per set'!B:Y, 22, FALSE)), "")</f>
        <v/>
      </c>
      <c r="Z40" s="83" t="str">
        <f>IF($C$9="x", IF(VLOOKUP(B40,'(2) Gegevens per set'!B:Y, 23, FALSE) = "", "", VLOOKUP(B40,'(2) Gegevens per set'!B:Y, 23, FALSE)), "")</f>
        <v/>
      </c>
      <c r="AA40" s="83" t="str">
        <f>IF($C$7="x", IF(VLOOKUP(B40,'(2) Gegevens per set'!B:Y, 24, FALSE) = "", "", VLOOKUP(B40,'(2) Gegevens per set'!B:Y, 24, FALSE)), "")</f>
        <v/>
      </c>
    </row>
    <row r="41" spans="2:27" x14ac:dyDescent="0.25">
      <c r="B41" s="60" t="s">
        <v>51</v>
      </c>
      <c r="C41" s="30" t="s">
        <v>16</v>
      </c>
      <c r="D41" s="30"/>
      <c r="E41" s="72" t="str">
        <f>IF($E$13="Ja", IF(VLOOKUP(B41,'(2) Gegevens per set'!B:V, 3, FALSE) = "", "", VLOOKUP(B41,'(2) Gegevens per set'!B:V, 3, FALSE)), "")</f>
        <v/>
      </c>
      <c r="F41" s="72" t="str">
        <f>IF($F$13="Ja", IF(VLOOKUP(B41,'(2) Gegevens per set'!B:V, 4, FALSE) = "", "", VLOOKUP(B41,'(2) Gegevens per set'!B:V, 4, FALSE)), "")</f>
        <v/>
      </c>
      <c r="G41" s="68" t="str">
        <f>IF($G$13="Ja", IF(VLOOKUP(B41,'(2) Gegevens per set'!B:V, 5, FALSE) = "", "", VLOOKUP(B41,'(2) Gegevens per set'!B:V, 5, FALSE)), "")</f>
        <v/>
      </c>
      <c r="H41" s="64" t="str">
        <f>IF($H$13="Ja", IF(VLOOKUP(B41,'(2) Gegevens per set'!B:V, 6, FALSE) = "", "", VLOOKUP(B41,'(2) Gegevens per set'!B:V, 6, FALSE)), "")</f>
        <v/>
      </c>
      <c r="I41" s="72" t="str">
        <f>IF($I$13="Ja", IF(VLOOKUP(B41,'(2) Gegevens per set'!B:V, 7, FALSE) = "", "", VLOOKUP(B41,'(2) Gegevens per set'!B:V, 7, FALSE)), "")</f>
        <v/>
      </c>
      <c r="J41" s="72" t="str">
        <f>IF($J$13="Ja", IF(VLOOKUP(B41,'(2) Gegevens per set'!B:V, 8, FALSE) = "", "", VLOOKUP(B41,'(2) Gegevens per set'!B:V, 8, FALSE)), "")</f>
        <v/>
      </c>
      <c r="K41" s="64" t="str">
        <f>IF($K$13="Ja", IF(VLOOKUP(B41,'(2) Gegevens per set'!B:V, 9, FALSE) = "", "", VLOOKUP(B41,'(2) Gegevens per set'!B:V, 9, FALSE)), "")</f>
        <v/>
      </c>
      <c r="L41" s="72" t="str">
        <f>IF($L$13="Ja", IF(VLOOKUP(B41,'(2) Gegevens per set'!B:V, 10, FALSE) = "", "", VLOOKUP(B41,'(2) Gegevens per set'!B:V, 10, FALSE)), "")</f>
        <v/>
      </c>
      <c r="M41" s="72" t="str">
        <f>IF($M$13="Ja", IF(VLOOKUP(B41,'(2) Gegevens per set'!B:V, 11, FALSE) = "", "", VLOOKUP(B41,'(2) Gegevens per set'!B:V, 11, FALSE)), "")</f>
        <v/>
      </c>
      <c r="N41" s="64" t="str">
        <f>IF($N$13="Ja", IF(VLOOKUP(B41,'(2) Gegevens per set'!B:V, 12, FALSE) = "", "", VLOOKUP(B41,'(2) Gegevens per set'!B:V, 12, FALSE)), "")</f>
        <v/>
      </c>
      <c r="O41" s="72" t="str">
        <f>IF($O$13="Ja", IF(VLOOKUP(B41,'(2) Gegevens per set'!B:V, 13, FALSE) = "", "", VLOOKUP(B41,'(2) Gegevens per set'!B:V, 13, FALSE)), "")</f>
        <v/>
      </c>
      <c r="P41" s="64" t="str">
        <f>IF($P$13="Ja", IF(VLOOKUP(B41,'(2) Gegevens per set'!B:V, 14, FALSE) = "", "", VLOOKUP(B41,'(2) Gegevens per set'!B:V, 14, FALSE)), "")</f>
        <v/>
      </c>
      <c r="Q41" s="72" t="str">
        <f>IF($Q$13="Ja", IF(VLOOKUP(B41,'(2) Gegevens per set'!B:V, 15, FALSE) = "", "", VLOOKUP(B41,'(2) Gegevens per set'!B:V, 15, FALSE)), "")</f>
        <v/>
      </c>
      <c r="R41" s="64" t="str">
        <f>IF($R$13="Ja", IF(VLOOKUP(B41,'(2) Gegevens per set'!B:V, 16, FALSE) = "", "", VLOOKUP(B41,'(2) Gegevens per set'!B:V, 16, FALSE)), "")</f>
        <v/>
      </c>
      <c r="S41" s="72" t="str">
        <f>IF($S$13="Ja", IF(VLOOKUP(B41,'(2) Gegevens per set'!B:V, 17, FALSE) = "", "", VLOOKUP(B41,'(2) Gegevens per set'!B:V, 17, FALSE)), "")</f>
        <v/>
      </c>
      <c r="T41" s="64" t="str">
        <f>IF($T$13="Ja", IF(VLOOKUP(B41,'(2) Gegevens per set'!B:V, 18, FALSE) = "", "", VLOOKUP(B41,'(2) Gegevens per set'!B:V, 18, FALSE)), "")</f>
        <v/>
      </c>
      <c r="U41" s="72" t="str">
        <f>IF($U$13="Ja", IF(VLOOKUP(B41,'(2) Gegevens per set'!B:V, 19, FALSE) = "", "", VLOOKUP(B41,'(2) Gegevens per set'!B:V, 19, FALSE)), "")</f>
        <v/>
      </c>
      <c r="V41" s="72" t="str">
        <f>IF($V$13="Ja", IF(VLOOKUP(B41,'(2) Gegevens per set'!B:V, 20, FALSE) = "", "", VLOOKUP(B41,'(2) Gegevens per set'!B:V, 20, FALSE)), "")</f>
        <v/>
      </c>
      <c r="W41" s="72" t="str">
        <f>IF($W$13="Ja", IF(VLOOKUP(B41,'(2) Gegevens per set'!B:V, 21, FALSE) = "", "", VLOOKUP(B41,'(2) Gegevens per set'!B:V, 21, FALSE)), "")</f>
        <v/>
      </c>
      <c r="X41" s="83" t="str" cm="1">
        <f t="array" ref="X41">IF($C$6&lt;&gt;"x","",IF(OR(E41:W41&lt;&gt;""),"x",""))</f>
        <v/>
      </c>
      <c r="Y41" s="83" t="str">
        <f>IF($C$8="x", IF(VLOOKUP(B41,'(2) Gegevens per set'!B:Y, 22, FALSE) = "", "", VLOOKUP(B41,'(2) Gegevens per set'!B:Y, 22, FALSE)), "")</f>
        <v/>
      </c>
      <c r="Z41" s="83" t="str">
        <f>IF($C$9="x", IF(VLOOKUP(B41,'(2) Gegevens per set'!B:Y, 23, FALSE) = "", "", VLOOKUP(B41,'(2) Gegevens per set'!B:Y, 23, FALSE)), "")</f>
        <v/>
      </c>
      <c r="AA41" s="83" t="str">
        <f>IF($C$7="x", IF(VLOOKUP(B41,'(2) Gegevens per set'!B:Y, 24, FALSE) = "", "", VLOOKUP(B41,'(2) Gegevens per set'!B:Y, 24, FALSE)), "")</f>
        <v/>
      </c>
    </row>
    <row r="42" spans="2:27" s="17" customFormat="1" x14ac:dyDescent="0.25">
      <c r="B42" s="60" t="s">
        <v>52</v>
      </c>
      <c r="C42" s="30" t="s">
        <v>18</v>
      </c>
      <c r="D42" s="30"/>
      <c r="E42" s="72" t="str">
        <f>IF($E$13="Ja", IF(VLOOKUP(B42,'(2) Gegevens per set'!B:V, 3, FALSE) = "", "", VLOOKUP(B42,'(2) Gegevens per set'!B:V, 3, FALSE)), "")</f>
        <v/>
      </c>
      <c r="F42" s="72" t="str">
        <f>IF($F$13="Ja", IF(VLOOKUP(B42,'(2) Gegevens per set'!B:V, 4, FALSE) = "", "", VLOOKUP(B42,'(2) Gegevens per set'!B:V, 4, FALSE)), "")</f>
        <v/>
      </c>
      <c r="G42" s="68" t="str">
        <f>IF($G$13="Ja", IF(VLOOKUP(B42,'(2) Gegevens per set'!B:V, 5, FALSE) = "", "", VLOOKUP(B42,'(2) Gegevens per set'!B:V, 5, FALSE)), "")</f>
        <v/>
      </c>
      <c r="H42" s="64" t="str">
        <f>IF($H$13="Ja", IF(VLOOKUP(B42,'(2) Gegevens per set'!B:V, 6, FALSE) = "", "", VLOOKUP(B42,'(2) Gegevens per set'!B:V, 6, FALSE)), "")</f>
        <v/>
      </c>
      <c r="I42" s="72" t="str">
        <f>IF($I$13="Ja", IF(VLOOKUP(B42,'(2) Gegevens per set'!B:V, 7, FALSE) = "", "", VLOOKUP(B42,'(2) Gegevens per set'!B:V, 7, FALSE)), "")</f>
        <v/>
      </c>
      <c r="J42" s="72" t="str">
        <f>IF($J$13="Ja", IF(VLOOKUP(B42,'(2) Gegevens per set'!B:V, 8, FALSE) = "", "", VLOOKUP(B42,'(2) Gegevens per set'!B:V, 8, FALSE)), "")</f>
        <v/>
      </c>
      <c r="K42" s="64" t="str">
        <f>IF($K$13="Ja", IF(VLOOKUP(B42,'(2) Gegevens per set'!B:V, 9, FALSE) = "", "", VLOOKUP(B42,'(2) Gegevens per set'!B:V, 9, FALSE)), "")</f>
        <v/>
      </c>
      <c r="L42" s="72" t="str">
        <f>IF($L$13="Ja", IF(VLOOKUP(B42,'(2) Gegevens per set'!B:V, 10, FALSE) = "", "", VLOOKUP(B42,'(2) Gegevens per set'!B:V, 10, FALSE)), "")</f>
        <v/>
      </c>
      <c r="M42" s="72" t="str">
        <f>IF($M$13="Ja", IF(VLOOKUP(B42,'(2) Gegevens per set'!B:V, 11, FALSE) = "", "", VLOOKUP(B42,'(2) Gegevens per set'!B:V, 11, FALSE)), "")</f>
        <v/>
      </c>
      <c r="N42" s="64" t="str">
        <f>IF($N$13="Ja", IF(VLOOKUP(B42,'(2) Gegevens per set'!B:V, 12, FALSE) = "", "", VLOOKUP(B42,'(2) Gegevens per set'!B:V, 12, FALSE)), "")</f>
        <v/>
      </c>
      <c r="O42" s="72" t="str">
        <f>IF($O$13="Ja", IF(VLOOKUP(B42,'(2) Gegevens per set'!B:V, 13, FALSE) = "", "", VLOOKUP(B42,'(2) Gegevens per set'!B:V, 13, FALSE)), "")</f>
        <v/>
      </c>
      <c r="P42" s="64" t="str">
        <f>IF($P$13="Ja", IF(VLOOKUP(B42,'(2) Gegevens per set'!B:V, 14, FALSE) = "", "", VLOOKUP(B42,'(2) Gegevens per set'!B:V, 14, FALSE)), "")</f>
        <v/>
      </c>
      <c r="Q42" s="72" t="str">
        <f>IF($Q$13="Ja", IF(VLOOKUP(B42,'(2) Gegevens per set'!B:V, 15, FALSE) = "", "", VLOOKUP(B42,'(2) Gegevens per set'!B:V, 15, FALSE)), "")</f>
        <v/>
      </c>
      <c r="R42" s="64" t="str">
        <f>IF($R$13="Ja", IF(VLOOKUP(B42,'(2) Gegevens per set'!B:V, 16, FALSE) = "", "", VLOOKUP(B42,'(2) Gegevens per set'!B:V, 16, FALSE)), "")</f>
        <v/>
      </c>
      <c r="S42" s="72" t="str">
        <f>IF($S$13="Ja", IF(VLOOKUP(B42,'(2) Gegevens per set'!B:V, 17, FALSE) = "", "", VLOOKUP(B42,'(2) Gegevens per set'!B:V, 17, FALSE)), "")</f>
        <v/>
      </c>
      <c r="T42" s="64" t="str">
        <f>IF($T$13="Ja", IF(VLOOKUP(B42,'(2) Gegevens per set'!B:V, 18, FALSE) = "", "", VLOOKUP(B42,'(2) Gegevens per set'!B:V, 18, FALSE)), "")</f>
        <v/>
      </c>
      <c r="U42" s="72" t="str">
        <f>IF($U$13="Ja", IF(VLOOKUP(B42,'(2) Gegevens per set'!B:V, 19, FALSE) = "", "", VLOOKUP(B42,'(2) Gegevens per set'!B:V, 19, FALSE)), "")</f>
        <v/>
      </c>
      <c r="V42" s="72" t="str">
        <f>IF($V$13="Ja", IF(VLOOKUP(B42,'(2) Gegevens per set'!B:V, 20, FALSE) = "", "", VLOOKUP(B42,'(2) Gegevens per set'!B:V, 20, FALSE)), "")</f>
        <v/>
      </c>
      <c r="W42" s="72" t="str">
        <f>IF($W$13="Ja", IF(VLOOKUP(B42,'(2) Gegevens per set'!B:V, 21, FALSE) = "", "", VLOOKUP(B42,'(2) Gegevens per set'!B:V, 21, FALSE)), "")</f>
        <v/>
      </c>
      <c r="X42" s="83" t="str" cm="1">
        <f t="array" ref="X42">IF($C$6&lt;&gt;"x","",IF(OR(E42:W42&lt;&gt;""),"x",""))</f>
        <v/>
      </c>
      <c r="Y42" s="83" t="str">
        <f>IF($C$8="x", IF(VLOOKUP(B42,'(2) Gegevens per set'!B:Y, 22, FALSE) = "", "", VLOOKUP(B42,'(2) Gegevens per set'!B:Y, 22, FALSE)), "")</f>
        <v/>
      </c>
      <c r="Z42" s="83" t="str">
        <f>IF($C$9="x", IF(VLOOKUP(B42,'(2) Gegevens per set'!B:Y, 23, FALSE) = "", "", VLOOKUP(B42,'(2) Gegevens per set'!B:Y, 23, FALSE)), "")</f>
        <v/>
      </c>
      <c r="AA42" s="83" t="str">
        <f>IF($C$7="x", IF(VLOOKUP(B42,'(2) Gegevens per set'!B:Y, 24, FALSE) = "", "", VLOOKUP(B42,'(2) Gegevens per set'!B:Y, 24, FALSE)), "")</f>
        <v/>
      </c>
    </row>
    <row r="43" spans="2:27" x14ac:dyDescent="0.25">
      <c r="B43" s="60" t="s">
        <v>53</v>
      </c>
      <c r="C43" s="30" t="s">
        <v>20</v>
      </c>
      <c r="D43" s="30"/>
      <c r="E43" s="72" t="str">
        <f>IF($E$13="Ja", IF(VLOOKUP(B43,'(2) Gegevens per set'!B:V, 3, FALSE) = "", "", VLOOKUP(B43,'(2) Gegevens per set'!B:V, 3, FALSE)), "")</f>
        <v/>
      </c>
      <c r="F43" s="72" t="str">
        <f>IF($F$13="Ja", IF(VLOOKUP(B43,'(2) Gegevens per set'!B:V, 4, FALSE) = "", "", VLOOKUP(B43,'(2) Gegevens per set'!B:V, 4, FALSE)), "")</f>
        <v/>
      </c>
      <c r="G43" s="68" t="str">
        <f>IF($G$13="Ja", IF(VLOOKUP(B43,'(2) Gegevens per set'!B:V, 5, FALSE) = "", "", VLOOKUP(B43,'(2) Gegevens per set'!B:V, 5, FALSE)), "")</f>
        <v/>
      </c>
      <c r="H43" s="64" t="str">
        <f>IF($H$13="Ja", IF(VLOOKUP(B43,'(2) Gegevens per set'!B:V, 6, FALSE) = "", "", VLOOKUP(B43,'(2) Gegevens per set'!B:V, 6, FALSE)), "")</f>
        <v/>
      </c>
      <c r="I43" s="72" t="str">
        <f>IF($I$13="Ja", IF(VLOOKUP(B43,'(2) Gegevens per set'!B:V, 7, FALSE) = "", "", VLOOKUP(B43,'(2) Gegevens per set'!B:V, 7, FALSE)), "")</f>
        <v/>
      </c>
      <c r="J43" s="72" t="str">
        <f>IF($J$13="Ja", IF(VLOOKUP(B43,'(2) Gegevens per set'!B:V, 8, FALSE) = "", "", VLOOKUP(B43,'(2) Gegevens per set'!B:V, 8, FALSE)), "")</f>
        <v/>
      </c>
      <c r="K43" s="64" t="str">
        <f>IF($K$13="Ja", IF(VLOOKUP(B43,'(2) Gegevens per set'!B:V, 9, FALSE) = "", "", VLOOKUP(B43,'(2) Gegevens per set'!B:V, 9, FALSE)), "")</f>
        <v/>
      </c>
      <c r="L43" s="72" t="str">
        <f>IF($L$13="Ja", IF(VLOOKUP(B43,'(2) Gegevens per set'!B:V, 10, FALSE) = "", "", VLOOKUP(B43,'(2) Gegevens per set'!B:V, 10, FALSE)), "")</f>
        <v/>
      </c>
      <c r="M43" s="72" t="str">
        <f>IF($M$13="Ja", IF(VLOOKUP(B43,'(2) Gegevens per set'!B:V, 11, FALSE) = "", "", VLOOKUP(B43,'(2) Gegevens per set'!B:V, 11, FALSE)), "")</f>
        <v/>
      </c>
      <c r="N43" s="64" t="str">
        <f>IF($N$13="Ja", IF(VLOOKUP(B43,'(2) Gegevens per set'!B:V, 12, FALSE) = "", "", VLOOKUP(B43,'(2) Gegevens per set'!B:V, 12, FALSE)), "")</f>
        <v/>
      </c>
      <c r="O43" s="72" t="str">
        <f>IF($O$13="Ja", IF(VLOOKUP(B43,'(2) Gegevens per set'!B:V, 13, FALSE) = "", "", VLOOKUP(B43,'(2) Gegevens per set'!B:V, 13, FALSE)), "")</f>
        <v/>
      </c>
      <c r="P43" s="64" t="str">
        <f>IF($P$13="Ja", IF(VLOOKUP(B43,'(2) Gegevens per set'!B:V, 14, FALSE) = "", "", VLOOKUP(B43,'(2) Gegevens per set'!B:V, 14, FALSE)), "")</f>
        <v/>
      </c>
      <c r="Q43" s="72" t="str">
        <f>IF($Q$13="Ja", IF(VLOOKUP(B43,'(2) Gegevens per set'!B:V, 15, FALSE) = "", "", VLOOKUP(B43,'(2) Gegevens per set'!B:V, 15, FALSE)), "")</f>
        <v/>
      </c>
      <c r="R43" s="64" t="str">
        <f>IF($R$13="Ja", IF(VLOOKUP(B43,'(2) Gegevens per set'!B:V, 16, FALSE) = "", "", VLOOKUP(B43,'(2) Gegevens per set'!B:V, 16, FALSE)), "")</f>
        <v/>
      </c>
      <c r="S43" s="72" t="str">
        <f>IF($S$13="Ja", IF(VLOOKUP(B43,'(2) Gegevens per set'!B:V, 17, FALSE) = "", "", VLOOKUP(B43,'(2) Gegevens per set'!B:V, 17, FALSE)), "")</f>
        <v/>
      </c>
      <c r="T43" s="64" t="str">
        <f>IF($T$13="Ja", IF(VLOOKUP(B43,'(2) Gegevens per set'!B:V, 18, FALSE) = "", "", VLOOKUP(B43,'(2) Gegevens per set'!B:V, 18, FALSE)), "")</f>
        <v/>
      </c>
      <c r="U43" s="72" t="str">
        <f>IF($U$13="Ja", IF(VLOOKUP(B43,'(2) Gegevens per set'!B:V, 19, FALSE) = "", "", VLOOKUP(B43,'(2) Gegevens per set'!B:V, 19, FALSE)), "")</f>
        <v/>
      </c>
      <c r="V43" s="72" t="str">
        <f>IF($V$13="Ja", IF(VLOOKUP(B43,'(2) Gegevens per set'!B:V, 20, FALSE) = "", "", VLOOKUP(B43,'(2) Gegevens per set'!B:V, 20, FALSE)), "")</f>
        <v/>
      </c>
      <c r="W43" s="72" t="str">
        <f>IF($W$13="Ja", IF(VLOOKUP(B43,'(2) Gegevens per set'!B:V, 21, FALSE) = "", "", VLOOKUP(B43,'(2) Gegevens per set'!B:V, 21, FALSE)), "")</f>
        <v/>
      </c>
      <c r="X43" s="83" t="str" cm="1">
        <f t="array" ref="X43">IF($C$6&lt;&gt;"x","",IF(OR(E43:W43&lt;&gt;""),"x",""))</f>
        <v/>
      </c>
      <c r="Y43" s="83" t="str">
        <f>IF($C$8="x", IF(VLOOKUP(B43,'(2) Gegevens per set'!B:Y, 22, FALSE) = "", "", VLOOKUP(B43,'(2) Gegevens per set'!B:Y, 22, FALSE)), "")</f>
        <v/>
      </c>
      <c r="Z43" s="83" t="str">
        <f>IF($C$9="x", IF(VLOOKUP(B43,'(2) Gegevens per set'!B:Y, 23, FALSE) = "", "", VLOOKUP(B43,'(2) Gegevens per set'!B:Y, 23, FALSE)), "")</f>
        <v/>
      </c>
      <c r="AA43" s="83" t="str">
        <f>IF($C$7="x", IF(VLOOKUP(B43,'(2) Gegevens per set'!B:Y, 24, FALSE) = "", "", VLOOKUP(B43,'(2) Gegevens per set'!B:Y, 24, FALSE)), "")</f>
        <v/>
      </c>
    </row>
    <row r="44" spans="2:27" s="17" customFormat="1" x14ac:dyDescent="0.25">
      <c r="B44" s="60" t="s">
        <v>54</v>
      </c>
      <c r="C44" s="30" t="s">
        <v>22</v>
      </c>
      <c r="D44" s="30"/>
      <c r="E44" s="72" t="str">
        <f>IF($E$13="Ja", IF(VLOOKUP(B44,'(2) Gegevens per set'!B:V, 3, FALSE) = "", "", VLOOKUP(B44,'(2) Gegevens per set'!B:V, 3, FALSE)), "")</f>
        <v/>
      </c>
      <c r="F44" s="72" t="str">
        <f>IF($F$13="Ja", IF(VLOOKUP(B44,'(2) Gegevens per set'!B:V, 4, FALSE) = "", "", VLOOKUP(B44,'(2) Gegevens per set'!B:V, 4, FALSE)), "")</f>
        <v/>
      </c>
      <c r="G44" s="68" t="str">
        <f>IF($G$13="Ja", IF(VLOOKUP(B44,'(2) Gegevens per set'!B:V, 5, FALSE) = "", "", VLOOKUP(B44,'(2) Gegevens per set'!B:V, 5, FALSE)), "")</f>
        <v/>
      </c>
      <c r="H44" s="64" t="str">
        <f>IF($H$13="Ja", IF(VLOOKUP(B44,'(2) Gegevens per set'!B:V, 6, FALSE) = "", "", VLOOKUP(B44,'(2) Gegevens per set'!B:V, 6, FALSE)), "")</f>
        <v/>
      </c>
      <c r="I44" s="72" t="str">
        <f>IF($I$13="Ja", IF(VLOOKUP(B44,'(2) Gegevens per set'!B:V, 7, FALSE) = "", "", VLOOKUP(B44,'(2) Gegevens per set'!B:V, 7, FALSE)), "")</f>
        <v/>
      </c>
      <c r="J44" s="72" t="str">
        <f>IF($J$13="Ja", IF(VLOOKUP(B44,'(2) Gegevens per set'!B:V, 8, FALSE) = "", "", VLOOKUP(B44,'(2) Gegevens per set'!B:V, 8, FALSE)), "")</f>
        <v/>
      </c>
      <c r="K44" s="64" t="str">
        <f>IF($K$13="Ja", IF(VLOOKUP(B44,'(2) Gegevens per set'!B:V, 9, FALSE) = "", "", VLOOKUP(B44,'(2) Gegevens per set'!B:V, 9, FALSE)), "")</f>
        <v/>
      </c>
      <c r="L44" s="72" t="str">
        <f>IF($L$13="Ja", IF(VLOOKUP(B44,'(2) Gegevens per set'!B:V, 10, FALSE) = "", "", VLOOKUP(B44,'(2) Gegevens per set'!B:V, 10, FALSE)), "")</f>
        <v/>
      </c>
      <c r="M44" s="72" t="str">
        <f>IF($M$13="Ja", IF(VLOOKUP(B44,'(2) Gegevens per set'!B:V, 11, FALSE) = "", "", VLOOKUP(B44,'(2) Gegevens per set'!B:V, 11, FALSE)), "")</f>
        <v/>
      </c>
      <c r="N44" s="64" t="str">
        <f>IF($N$13="Ja", IF(VLOOKUP(B44,'(2) Gegevens per set'!B:V, 12, FALSE) = "", "", VLOOKUP(B44,'(2) Gegevens per set'!B:V, 12, FALSE)), "")</f>
        <v/>
      </c>
      <c r="O44" s="72" t="str">
        <f>IF($O$13="Ja", IF(VLOOKUP(B44,'(2) Gegevens per set'!B:V, 13, FALSE) = "", "", VLOOKUP(B44,'(2) Gegevens per set'!B:V, 13, FALSE)), "")</f>
        <v/>
      </c>
      <c r="P44" s="64" t="str">
        <f>IF($P$13="Ja", IF(VLOOKUP(B44,'(2) Gegevens per set'!B:V, 14, FALSE) = "", "", VLOOKUP(B44,'(2) Gegevens per set'!B:V, 14, FALSE)), "")</f>
        <v/>
      </c>
      <c r="Q44" s="72" t="str">
        <f>IF($Q$13="Ja", IF(VLOOKUP(B44,'(2) Gegevens per set'!B:V, 15, FALSE) = "", "", VLOOKUP(B44,'(2) Gegevens per set'!B:V, 15, FALSE)), "")</f>
        <v/>
      </c>
      <c r="R44" s="64" t="str">
        <f>IF($R$13="Ja", IF(VLOOKUP(B44,'(2) Gegevens per set'!B:V, 16, FALSE) = "", "", VLOOKUP(B44,'(2) Gegevens per set'!B:V, 16, FALSE)), "")</f>
        <v/>
      </c>
      <c r="S44" s="72" t="str">
        <f>IF($S$13="Ja", IF(VLOOKUP(B44,'(2) Gegevens per set'!B:V, 17, FALSE) = "", "", VLOOKUP(B44,'(2) Gegevens per set'!B:V, 17, FALSE)), "")</f>
        <v/>
      </c>
      <c r="T44" s="64" t="str">
        <f>IF($T$13="Ja", IF(VLOOKUP(B44,'(2) Gegevens per set'!B:V, 18, FALSE) = "", "", VLOOKUP(B44,'(2) Gegevens per set'!B:V, 18, FALSE)), "")</f>
        <v/>
      </c>
      <c r="U44" s="72" t="str">
        <f>IF($U$13="Ja", IF(VLOOKUP(B44,'(2) Gegevens per set'!B:V, 19, FALSE) = "", "", VLOOKUP(B44,'(2) Gegevens per set'!B:V, 19, FALSE)), "")</f>
        <v/>
      </c>
      <c r="V44" s="72" t="str">
        <f>IF($V$13="Ja", IF(VLOOKUP(B44,'(2) Gegevens per set'!B:V, 20, FALSE) = "", "", VLOOKUP(B44,'(2) Gegevens per set'!B:V, 20, FALSE)), "")</f>
        <v/>
      </c>
      <c r="W44" s="72" t="str">
        <f>IF($W$13="Ja", IF(VLOOKUP(B44,'(2) Gegevens per set'!B:V, 21, FALSE) = "", "", VLOOKUP(B44,'(2) Gegevens per set'!B:V, 21, FALSE)), "")</f>
        <v/>
      </c>
      <c r="X44" s="83" t="str" cm="1">
        <f t="array" ref="X44">IF($C$6&lt;&gt;"x","",IF(OR(E44:W44&lt;&gt;""),"x",""))</f>
        <v/>
      </c>
      <c r="Y44" s="83" t="str">
        <f>IF($C$8="x", IF(VLOOKUP(B44,'(2) Gegevens per set'!B:Y, 22, FALSE) = "", "", VLOOKUP(B44,'(2) Gegevens per set'!B:Y, 22, FALSE)), "")</f>
        <v/>
      </c>
      <c r="Z44" s="83" t="str">
        <f>IF($C$9="x", IF(VLOOKUP(B44,'(2) Gegevens per set'!B:Y, 23, FALSE) = "", "", VLOOKUP(B44,'(2) Gegevens per set'!B:Y, 23, FALSE)), "")</f>
        <v/>
      </c>
      <c r="AA44" s="83" t="str">
        <f>IF($C$7="x", IF(VLOOKUP(B44,'(2) Gegevens per set'!B:Y, 24, FALSE) = "", "", VLOOKUP(B44,'(2) Gegevens per set'!B:Y, 24, FALSE)), "")</f>
        <v/>
      </c>
    </row>
    <row r="45" spans="2:27" x14ac:dyDescent="0.25">
      <c r="B45" s="60" t="s">
        <v>55</v>
      </c>
      <c r="C45" s="30" t="s">
        <v>24</v>
      </c>
      <c r="D45" s="30"/>
      <c r="E45" s="72" t="str">
        <f>IF($E$13="Ja", IF(VLOOKUP(B45,'(2) Gegevens per set'!B:V, 3, FALSE) = "", "", VLOOKUP(B45,'(2) Gegevens per set'!B:V, 3, FALSE)), "")</f>
        <v/>
      </c>
      <c r="F45" s="72" t="str">
        <f>IF($F$13="Ja", IF(VLOOKUP(B45,'(2) Gegevens per set'!B:V, 4, FALSE) = "", "", VLOOKUP(B45,'(2) Gegevens per set'!B:V, 4, FALSE)), "")</f>
        <v/>
      </c>
      <c r="G45" s="68" t="str">
        <f>IF($G$13="Ja", IF(VLOOKUP(B45,'(2) Gegevens per set'!B:V, 5, FALSE) = "", "", VLOOKUP(B45,'(2) Gegevens per set'!B:V, 5, FALSE)), "")</f>
        <v/>
      </c>
      <c r="H45" s="64" t="str">
        <f>IF($H$13="Ja", IF(VLOOKUP(B45,'(2) Gegevens per set'!B:V, 6, FALSE) = "", "", VLOOKUP(B45,'(2) Gegevens per set'!B:V, 6, FALSE)), "")</f>
        <v/>
      </c>
      <c r="I45" s="72" t="str">
        <f>IF($I$13="Ja", IF(VLOOKUP(B45,'(2) Gegevens per set'!B:V, 7, FALSE) = "", "", VLOOKUP(B45,'(2) Gegevens per set'!B:V, 7, FALSE)), "")</f>
        <v/>
      </c>
      <c r="J45" s="72" t="str">
        <f>IF($J$13="Ja", IF(VLOOKUP(B45,'(2) Gegevens per set'!B:V, 8, FALSE) = "", "", VLOOKUP(B45,'(2) Gegevens per set'!B:V, 8, FALSE)), "")</f>
        <v/>
      </c>
      <c r="K45" s="64" t="str">
        <f>IF($K$13="Ja", IF(VLOOKUP(B45,'(2) Gegevens per set'!B:V, 9, FALSE) = "", "", VLOOKUP(B45,'(2) Gegevens per set'!B:V, 9, FALSE)), "")</f>
        <v/>
      </c>
      <c r="L45" s="72" t="str">
        <f>IF($L$13="Ja", IF(VLOOKUP(B45,'(2) Gegevens per set'!B:V, 10, FALSE) = "", "", VLOOKUP(B45,'(2) Gegevens per set'!B:V, 10, FALSE)), "")</f>
        <v/>
      </c>
      <c r="M45" s="72" t="str">
        <f>IF($M$13="Ja", IF(VLOOKUP(B45,'(2) Gegevens per set'!B:V, 11, FALSE) = "", "", VLOOKUP(B45,'(2) Gegevens per set'!B:V, 11, FALSE)), "")</f>
        <v/>
      </c>
      <c r="N45" s="64" t="str">
        <f>IF($N$13="Ja", IF(VLOOKUP(B45,'(2) Gegevens per set'!B:V, 12, FALSE) = "", "", VLOOKUP(B45,'(2) Gegevens per set'!B:V, 12, FALSE)), "")</f>
        <v/>
      </c>
      <c r="O45" s="72" t="str">
        <f>IF($O$13="Ja", IF(VLOOKUP(B45,'(2) Gegevens per set'!B:V, 13, FALSE) = "", "", VLOOKUP(B45,'(2) Gegevens per set'!B:V, 13, FALSE)), "")</f>
        <v/>
      </c>
      <c r="P45" s="64" t="str">
        <f>IF($P$13="Ja", IF(VLOOKUP(B45,'(2) Gegevens per set'!B:V, 14, FALSE) = "", "", VLOOKUP(B45,'(2) Gegevens per set'!B:V, 14, FALSE)), "")</f>
        <v/>
      </c>
      <c r="Q45" s="72" t="str">
        <f>IF($Q$13="Ja", IF(VLOOKUP(B45,'(2) Gegevens per set'!B:V, 15, FALSE) = "", "", VLOOKUP(B45,'(2) Gegevens per set'!B:V, 15, FALSE)), "")</f>
        <v/>
      </c>
      <c r="R45" s="64" t="str">
        <f>IF($R$13="Ja", IF(VLOOKUP(B45,'(2) Gegevens per set'!B:V, 16, FALSE) = "", "", VLOOKUP(B45,'(2) Gegevens per set'!B:V, 16, FALSE)), "")</f>
        <v/>
      </c>
      <c r="S45" s="72" t="str">
        <f>IF($S$13="Ja", IF(VLOOKUP(B45,'(2) Gegevens per set'!B:V, 17, FALSE) = "", "", VLOOKUP(B45,'(2) Gegevens per set'!B:V, 17, FALSE)), "")</f>
        <v/>
      </c>
      <c r="T45" s="64" t="str">
        <f>IF($T$13="Ja", IF(VLOOKUP(B45,'(2) Gegevens per set'!B:V, 18, FALSE) = "", "", VLOOKUP(B45,'(2) Gegevens per set'!B:V, 18, FALSE)), "")</f>
        <v/>
      </c>
      <c r="U45" s="72" t="str">
        <f>IF($U$13="Ja", IF(VLOOKUP(B45,'(2) Gegevens per set'!B:V, 19, FALSE) = "", "", VLOOKUP(B45,'(2) Gegevens per set'!B:V, 19, FALSE)), "")</f>
        <v/>
      </c>
      <c r="V45" s="72" t="str">
        <f>IF($V$13="Ja", IF(VLOOKUP(B45,'(2) Gegevens per set'!B:V, 20, FALSE) = "", "", VLOOKUP(B45,'(2) Gegevens per set'!B:V, 20, FALSE)), "")</f>
        <v/>
      </c>
      <c r="W45" s="72" t="str">
        <f>IF($W$13="Ja", IF(VLOOKUP(B45,'(2) Gegevens per set'!B:V, 21, FALSE) = "", "", VLOOKUP(B45,'(2) Gegevens per set'!B:V, 21, FALSE)), "")</f>
        <v/>
      </c>
      <c r="X45" s="83" t="str" cm="1">
        <f t="array" ref="X45">IF($C$6&lt;&gt;"x","",IF(OR(E45:W45&lt;&gt;""),"x",""))</f>
        <v/>
      </c>
      <c r="Y45" s="83" t="str">
        <f>IF($C$8="x", IF(VLOOKUP(B45,'(2) Gegevens per set'!B:Y, 22, FALSE) = "", "", VLOOKUP(B45,'(2) Gegevens per set'!B:Y, 22, FALSE)), "")</f>
        <v/>
      </c>
      <c r="Z45" s="83" t="str">
        <f>IF($C$9="x", IF(VLOOKUP(B45,'(2) Gegevens per set'!B:Y, 23, FALSE) = "", "", VLOOKUP(B45,'(2) Gegevens per set'!B:Y, 23, FALSE)), "")</f>
        <v/>
      </c>
      <c r="AA45" s="83" t="str">
        <f>IF($C$7="x", IF(VLOOKUP(B45,'(2) Gegevens per set'!B:Y, 24, FALSE) = "", "", VLOOKUP(B45,'(2) Gegevens per set'!B:Y, 24, FALSE)), "")</f>
        <v/>
      </c>
    </row>
    <row r="46" spans="2:27" x14ac:dyDescent="0.25">
      <c r="B46" s="60" t="s">
        <v>56</v>
      </c>
      <c r="C46" s="30" t="s">
        <v>26</v>
      </c>
      <c r="D46" s="30"/>
      <c r="E46" s="72" t="str">
        <f>IF($E$13="Ja", IF(VLOOKUP(B46,'(2) Gegevens per set'!B:V, 3, FALSE) = "", "", VLOOKUP(B46,'(2) Gegevens per set'!B:V, 3, FALSE)), "")</f>
        <v/>
      </c>
      <c r="F46" s="72" t="str">
        <f>IF($F$13="Ja", IF(VLOOKUP(B46,'(2) Gegevens per set'!B:V, 4, FALSE) = "", "", VLOOKUP(B46,'(2) Gegevens per set'!B:V, 4, FALSE)), "")</f>
        <v/>
      </c>
      <c r="G46" s="68" t="str">
        <f>IF($G$13="Ja", IF(VLOOKUP(B46,'(2) Gegevens per set'!B:V, 5, FALSE) = "", "", VLOOKUP(B46,'(2) Gegevens per set'!B:V, 5, FALSE)), "")</f>
        <v/>
      </c>
      <c r="H46" s="64" t="str">
        <f>IF($H$13="Ja", IF(VLOOKUP(B46,'(2) Gegevens per set'!B:V, 6, FALSE) = "", "", VLOOKUP(B46,'(2) Gegevens per set'!B:V, 6, FALSE)), "")</f>
        <v/>
      </c>
      <c r="I46" s="72" t="str">
        <f>IF($I$13="Ja", IF(VLOOKUP(B46,'(2) Gegevens per set'!B:V, 7, FALSE) = "", "", VLOOKUP(B46,'(2) Gegevens per set'!B:V, 7, FALSE)), "")</f>
        <v/>
      </c>
      <c r="J46" s="72" t="str">
        <f>IF($J$13="Ja", IF(VLOOKUP(B46,'(2) Gegevens per set'!B:V, 8, FALSE) = "", "", VLOOKUP(B46,'(2) Gegevens per set'!B:V, 8, FALSE)), "")</f>
        <v/>
      </c>
      <c r="K46" s="64" t="str">
        <f>IF($K$13="Ja", IF(VLOOKUP(B46,'(2) Gegevens per set'!B:V, 9, FALSE) = "", "", VLOOKUP(B46,'(2) Gegevens per set'!B:V, 9, FALSE)), "")</f>
        <v/>
      </c>
      <c r="L46" s="72" t="str">
        <f>IF($L$13="Ja", IF(VLOOKUP(B46,'(2) Gegevens per set'!B:V, 10, FALSE) = "", "", VLOOKUP(B46,'(2) Gegevens per set'!B:V, 10, FALSE)), "")</f>
        <v/>
      </c>
      <c r="M46" s="72" t="str">
        <f>IF($M$13="Ja", IF(VLOOKUP(B46,'(2) Gegevens per set'!B:V, 11, FALSE) = "", "", VLOOKUP(B46,'(2) Gegevens per set'!B:V, 11, FALSE)), "")</f>
        <v/>
      </c>
      <c r="N46" s="64" t="str">
        <f>IF($N$13="Ja", IF(VLOOKUP(B46,'(2) Gegevens per set'!B:V, 12, FALSE) = "", "", VLOOKUP(B46,'(2) Gegevens per set'!B:V, 12, FALSE)), "")</f>
        <v/>
      </c>
      <c r="O46" s="72" t="str">
        <f>IF($O$13="Ja", IF(VLOOKUP(B46,'(2) Gegevens per set'!B:V, 13, FALSE) = "", "", VLOOKUP(B46,'(2) Gegevens per set'!B:V, 13, FALSE)), "")</f>
        <v/>
      </c>
      <c r="P46" s="64" t="str">
        <f>IF($P$13="Ja", IF(VLOOKUP(B46,'(2) Gegevens per set'!B:V, 14, FALSE) = "", "", VLOOKUP(B46,'(2) Gegevens per set'!B:V, 14, FALSE)), "")</f>
        <v/>
      </c>
      <c r="Q46" s="72" t="str">
        <f>IF($Q$13="Ja", IF(VLOOKUP(B46,'(2) Gegevens per set'!B:V, 15, FALSE) = "", "", VLOOKUP(B46,'(2) Gegevens per set'!B:V, 15, FALSE)), "")</f>
        <v/>
      </c>
      <c r="R46" s="64" t="str">
        <f>IF($R$13="Ja", IF(VLOOKUP(B46,'(2) Gegevens per set'!B:V, 16, FALSE) = "", "", VLOOKUP(B46,'(2) Gegevens per set'!B:V, 16, FALSE)), "")</f>
        <v/>
      </c>
      <c r="S46" s="72" t="str">
        <f>IF($S$13="Ja", IF(VLOOKUP(B46,'(2) Gegevens per set'!B:V, 17, FALSE) = "", "", VLOOKUP(B46,'(2) Gegevens per set'!B:V, 17, FALSE)), "")</f>
        <v/>
      </c>
      <c r="T46" s="64" t="str">
        <f>IF($T$13="Ja", IF(VLOOKUP(B46,'(2) Gegevens per set'!B:V, 18, FALSE) = "", "", VLOOKUP(B46,'(2) Gegevens per set'!B:V, 18, FALSE)), "")</f>
        <v/>
      </c>
      <c r="U46" s="72" t="str">
        <f>IF($U$13="Ja", IF(VLOOKUP(B46,'(2) Gegevens per set'!B:V, 19, FALSE) = "", "", VLOOKUP(B46,'(2) Gegevens per set'!B:V, 19, FALSE)), "")</f>
        <v/>
      </c>
      <c r="V46" s="72" t="str">
        <f>IF($V$13="Ja", IF(VLOOKUP(B46,'(2) Gegevens per set'!B:V, 20, FALSE) = "", "", VLOOKUP(B46,'(2) Gegevens per set'!B:V, 20, FALSE)), "")</f>
        <v/>
      </c>
      <c r="W46" s="72" t="str">
        <f>IF($W$13="Ja", IF(VLOOKUP(B46,'(2) Gegevens per set'!B:V, 21, FALSE) = "", "", VLOOKUP(B46,'(2) Gegevens per set'!B:V, 21, FALSE)), "")</f>
        <v/>
      </c>
      <c r="X46" s="83" t="str" cm="1">
        <f t="array" ref="X46">IF($C$6&lt;&gt;"x","",IF(OR(E46:W46&lt;&gt;""),"x",""))</f>
        <v/>
      </c>
      <c r="Y46" s="83" t="str">
        <f>IF($C$8="x", IF(VLOOKUP(B46,'(2) Gegevens per set'!B:Y, 22, FALSE) = "", "", VLOOKUP(B46,'(2) Gegevens per set'!B:Y, 22, FALSE)), "")</f>
        <v/>
      </c>
      <c r="Z46" s="83" t="str">
        <f>IF($C$9="x", IF(VLOOKUP(B46,'(2) Gegevens per set'!B:Y, 23, FALSE) = "", "", VLOOKUP(B46,'(2) Gegevens per set'!B:Y, 23, FALSE)), "")</f>
        <v/>
      </c>
      <c r="AA46" s="83" t="str">
        <f>IF($C$7="x", IF(VLOOKUP(B46,'(2) Gegevens per set'!B:Y, 24, FALSE) = "", "", VLOOKUP(B46,'(2) Gegevens per set'!B:Y, 24, FALSE)), "")</f>
        <v/>
      </c>
    </row>
    <row r="47" spans="2:27" x14ac:dyDescent="0.25">
      <c r="B47" s="60" t="s">
        <v>57</v>
      </c>
      <c r="C47" s="30" t="s">
        <v>28</v>
      </c>
      <c r="D47" s="30"/>
      <c r="E47" s="72" t="str">
        <f>IF($E$13="Ja", IF(VLOOKUP(B47,'(2) Gegevens per set'!B:V, 3, FALSE) = "", "", VLOOKUP(B47,'(2) Gegevens per set'!B:V, 3, FALSE)), "")</f>
        <v/>
      </c>
      <c r="F47" s="72" t="str">
        <f>IF($F$13="Ja", IF(VLOOKUP(B47,'(2) Gegevens per set'!B:V, 4, FALSE) = "", "", VLOOKUP(B47,'(2) Gegevens per set'!B:V, 4, FALSE)), "")</f>
        <v/>
      </c>
      <c r="G47" s="68" t="str">
        <f>IF($G$13="Ja", IF(VLOOKUP(B47,'(2) Gegevens per set'!B:V, 5, FALSE) = "", "", VLOOKUP(B47,'(2) Gegevens per set'!B:V, 5, FALSE)), "")</f>
        <v/>
      </c>
      <c r="H47" s="64" t="str">
        <f>IF($H$13="Ja", IF(VLOOKUP(B47,'(2) Gegevens per set'!B:V, 6, FALSE) = "", "", VLOOKUP(B47,'(2) Gegevens per set'!B:V, 6, FALSE)), "")</f>
        <v/>
      </c>
      <c r="I47" s="72" t="str">
        <f>IF($I$13="Ja", IF(VLOOKUP(B47,'(2) Gegevens per set'!B:V, 7, FALSE) = "", "", VLOOKUP(B47,'(2) Gegevens per set'!B:V, 7, FALSE)), "")</f>
        <v/>
      </c>
      <c r="J47" s="72" t="str">
        <f>IF($J$13="Ja", IF(VLOOKUP(B47,'(2) Gegevens per set'!B:V, 8, FALSE) = "", "", VLOOKUP(B47,'(2) Gegevens per set'!B:V, 8, FALSE)), "")</f>
        <v/>
      </c>
      <c r="K47" s="64" t="str">
        <f>IF($K$13="Ja", IF(VLOOKUP(B47,'(2) Gegevens per set'!B:V, 9, FALSE) = "", "", VLOOKUP(B47,'(2) Gegevens per set'!B:V, 9, FALSE)), "")</f>
        <v/>
      </c>
      <c r="L47" s="72" t="str">
        <f>IF($L$13="Ja", IF(VLOOKUP(B47,'(2) Gegevens per set'!B:V, 10, FALSE) = "", "", VLOOKUP(B47,'(2) Gegevens per set'!B:V, 10, FALSE)), "")</f>
        <v/>
      </c>
      <c r="M47" s="72" t="str">
        <f>IF($M$13="Ja", IF(VLOOKUP(B47,'(2) Gegevens per set'!B:V, 11, FALSE) = "", "", VLOOKUP(B47,'(2) Gegevens per set'!B:V, 11, FALSE)), "")</f>
        <v/>
      </c>
      <c r="N47" s="64" t="str">
        <f>IF($N$13="Ja", IF(VLOOKUP(B47,'(2) Gegevens per set'!B:V, 12, FALSE) = "", "", VLOOKUP(B47,'(2) Gegevens per set'!B:V, 12, FALSE)), "")</f>
        <v/>
      </c>
      <c r="O47" s="72" t="str">
        <f>IF($O$13="Ja", IF(VLOOKUP(B47,'(2) Gegevens per set'!B:V, 13, FALSE) = "", "", VLOOKUP(B47,'(2) Gegevens per set'!B:V, 13, FALSE)), "")</f>
        <v/>
      </c>
      <c r="P47" s="64" t="str">
        <f>IF($P$13="Ja", IF(VLOOKUP(B47,'(2) Gegevens per set'!B:V, 14, FALSE) = "", "", VLOOKUP(B47,'(2) Gegevens per set'!B:V, 14, FALSE)), "")</f>
        <v/>
      </c>
      <c r="Q47" s="72" t="str">
        <f>IF($Q$13="Ja", IF(VLOOKUP(B47,'(2) Gegevens per set'!B:V, 15, FALSE) = "", "", VLOOKUP(B47,'(2) Gegevens per set'!B:V, 15, FALSE)), "")</f>
        <v/>
      </c>
      <c r="R47" s="64" t="str">
        <f>IF($R$13="Ja", IF(VLOOKUP(B47,'(2) Gegevens per set'!B:V, 16, FALSE) = "", "", VLOOKUP(B47,'(2) Gegevens per set'!B:V, 16, FALSE)), "")</f>
        <v/>
      </c>
      <c r="S47" s="72" t="str">
        <f>IF($S$13="Ja", IF(VLOOKUP(B47,'(2) Gegevens per set'!B:V, 17, FALSE) = "", "", VLOOKUP(B47,'(2) Gegevens per set'!B:V, 17, FALSE)), "")</f>
        <v/>
      </c>
      <c r="T47" s="64" t="str">
        <f>IF($T$13="Ja", IF(VLOOKUP(B47,'(2) Gegevens per set'!B:V, 18, FALSE) = "", "", VLOOKUP(B47,'(2) Gegevens per set'!B:V, 18, FALSE)), "")</f>
        <v/>
      </c>
      <c r="U47" s="72" t="str">
        <f>IF($U$13="Ja", IF(VLOOKUP(B47,'(2) Gegevens per set'!B:V, 19, FALSE) = "", "", VLOOKUP(B47,'(2) Gegevens per set'!B:V, 19, FALSE)), "")</f>
        <v/>
      </c>
      <c r="V47" s="72" t="str">
        <f>IF($V$13="Ja", IF(VLOOKUP(B47,'(2) Gegevens per set'!B:V, 20, FALSE) = "", "", VLOOKUP(B47,'(2) Gegevens per set'!B:V, 20, FALSE)), "")</f>
        <v/>
      </c>
      <c r="W47" s="72" t="str">
        <f>IF($W$13="Ja", IF(VLOOKUP(B47,'(2) Gegevens per set'!B:V, 21, FALSE) = "", "", VLOOKUP(B47,'(2) Gegevens per set'!B:V, 21, FALSE)), "")</f>
        <v/>
      </c>
      <c r="X47" s="83" t="str" cm="1">
        <f t="array" ref="X47">IF($C$6&lt;&gt;"x","",IF(OR(E47:W47&lt;&gt;""),"x",""))</f>
        <v/>
      </c>
      <c r="Y47" s="83" t="str">
        <f>IF($C$8="x", IF(VLOOKUP(B47,'(2) Gegevens per set'!B:Y, 22, FALSE) = "", "", VLOOKUP(B47,'(2) Gegevens per set'!B:Y, 22, FALSE)), "")</f>
        <v/>
      </c>
      <c r="Z47" s="83" t="str">
        <f>IF($C$9="x", IF(VLOOKUP(B47,'(2) Gegevens per set'!B:Y, 23, FALSE) = "", "", VLOOKUP(B47,'(2) Gegevens per set'!B:Y, 23, FALSE)), "")</f>
        <v/>
      </c>
      <c r="AA47" s="83" t="str">
        <f>IF($C$7="x", IF(VLOOKUP(B47,'(2) Gegevens per set'!B:Y, 24, FALSE) = "", "", VLOOKUP(B47,'(2) Gegevens per set'!B:Y, 24, FALSE)), "")</f>
        <v/>
      </c>
    </row>
    <row r="48" spans="2:27" s="17" customFormat="1" x14ac:dyDescent="0.25">
      <c r="B48" s="60" t="s">
        <v>58</v>
      </c>
      <c r="C48" s="30" t="s">
        <v>30</v>
      </c>
      <c r="D48" s="30"/>
      <c r="E48" s="72" t="str">
        <f>IF($E$13="Ja", IF(VLOOKUP(B48,'(2) Gegevens per set'!B:V, 3, FALSE) = "", "", VLOOKUP(B48,'(2) Gegevens per set'!B:V, 3, FALSE)), "")</f>
        <v/>
      </c>
      <c r="F48" s="72" t="str">
        <f>IF($F$13="Ja", IF(VLOOKUP(B48,'(2) Gegevens per set'!B:V, 4, FALSE) = "", "", VLOOKUP(B48,'(2) Gegevens per set'!B:V, 4, FALSE)), "")</f>
        <v/>
      </c>
      <c r="G48" s="68" t="str">
        <f>IF($G$13="Ja", IF(VLOOKUP(B48,'(2) Gegevens per set'!B:V, 5, FALSE) = "", "", VLOOKUP(B48,'(2) Gegevens per set'!B:V, 5, FALSE)), "")</f>
        <v/>
      </c>
      <c r="H48" s="64" t="str">
        <f>IF($H$13="Ja", IF(VLOOKUP(B48,'(2) Gegevens per set'!B:V, 6, FALSE) = "", "", VLOOKUP(B48,'(2) Gegevens per set'!B:V, 6, FALSE)), "")</f>
        <v/>
      </c>
      <c r="I48" s="72" t="str">
        <f>IF($I$13="Ja", IF(VLOOKUP(B48,'(2) Gegevens per set'!B:V, 7, FALSE) = "", "", VLOOKUP(B48,'(2) Gegevens per set'!B:V, 7, FALSE)), "")</f>
        <v/>
      </c>
      <c r="J48" s="72" t="str">
        <f>IF($J$13="Ja", IF(VLOOKUP(B48,'(2) Gegevens per set'!B:V, 8, FALSE) = "", "", VLOOKUP(B48,'(2) Gegevens per set'!B:V, 8, FALSE)), "")</f>
        <v/>
      </c>
      <c r="K48" s="64" t="str">
        <f>IF($K$13="Ja", IF(VLOOKUP(B48,'(2) Gegevens per set'!B:V, 9, FALSE) = "", "", VLOOKUP(B48,'(2) Gegevens per set'!B:V, 9, FALSE)), "")</f>
        <v/>
      </c>
      <c r="L48" s="72" t="str">
        <f>IF($L$13="Ja", IF(VLOOKUP(B48,'(2) Gegevens per set'!B:V, 10, FALSE) = "", "", VLOOKUP(B48,'(2) Gegevens per set'!B:V, 10, FALSE)), "")</f>
        <v/>
      </c>
      <c r="M48" s="72" t="str">
        <f>IF($M$13="Ja", IF(VLOOKUP(B48,'(2) Gegevens per set'!B:V, 11, FALSE) = "", "", VLOOKUP(B48,'(2) Gegevens per set'!B:V, 11, FALSE)), "")</f>
        <v/>
      </c>
      <c r="N48" s="64" t="str">
        <f>IF($N$13="Ja", IF(VLOOKUP(B48,'(2) Gegevens per set'!B:V, 12, FALSE) = "", "", VLOOKUP(B48,'(2) Gegevens per set'!B:V, 12, FALSE)), "")</f>
        <v/>
      </c>
      <c r="O48" s="72" t="str">
        <f>IF($O$13="Ja", IF(VLOOKUP(B48,'(2) Gegevens per set'!B:V, 13, FALSE) = "", "", VLOOKUP(B48,'(2) Gegevens per set'!B:V, 13, FALSE)), "")</f>
        <v/>
      </c>
      <c r="P48" s="64" t="str">
        <f>IF($P$13="Ja", IF(VLOOKUP(B48,'(2) Gegevens per set'!B:V, 14, FALSE) = "", "", VLOOKUP(B48,'(2) Gegevens per set'!B:V, 14, FALSE)), "")</f>
        <v/>
      </c>
      <c r="Q48" s="72" t="str">
        <f>IF($Q$13="Ja", IF(VLOOKUP(B48,'(2) Gegevens per set'!B:V, 15, FALSE) = "", "", VLOOKUP(B48,'(2) Gegevens per set'!B:V, 15, FALSE)), "")</f>
        <v/>
      </c>
      <c r="R48" s="64" t="str">
        <f>IF($R$13="Ja", IF(VLOOKUP(B48,'(2) Gegevens per set'!B:V, 16, FALSE) = "", "", VLOOKUP(B48,'(2) Gegevens per set'!B:V, 16, FALSE)), "")</f>
        <v/>
      </c>
      <c r="S48" s="72" t="str">
        <f>IF($S$13="Ja", IF(VLOOKUP(B48,'(2) Gegevens per set'!B:V, 17, FALSE) = "", "", VLOOKUP(B48,'(2) Gegevens per set'!B:V, 17, FALSE)), "")</f>
        <v/>
      </c>
      <c r="T48" s="64" t="str">
        <f>IF($T$13="Ja", IF(VLOOKUP(B48,'(2) Gegevens per set'!B:V, 18, FALSE) = "", "", VLOOKUP(B48,'(2) Gegevens per set'!B:V, 18, FALSE)), "")</f>
        <v/>
      </c>
      <c r="U48" s="72" t="str">
        <f>IF($U$13="Ja", IF(VLOOKUP(B48,'(2) Gegevens per set'!B:V, 19, FALSE) = "", "", VLOOKUP(B48,'(2) Gegevens per set'!B:V, 19, FALSE)), "")</f>
        <v/>
      </c>
      <c r="V48" s="72" t="str">
        <f>IF($V$13="Ja", IF(VLOOKUP(B48,'(2) Gegevens per set'!B:V, 20, FALSE) = "", "", VLOOKUP(B48,'(2) Gegevens per set'!B:V, 20, FALSE)), "")</f>
        <v/>
      </c>
      <c r="W48" s="72" t="str">
        <f>IF($W$13="Ja", IF(VLOOKUP(B48,'(2) Gegevens per set'!B:V, 21, FALSE) = "", "", VLOOKUP(B48,'(2) Gegevens per set'!B:V, 21, FALSE)), "")</f>
        <v/>
      </c>
      <c r="X48" s="83" t="str" cm="1">
        <f t="array" ref="X48">IF($C$6&lt;&gt;"x","",IF(OR(E48:W48&lt;&gt;""),"x",""))</f>
        <v/>
      </c>
      <c r="Y48" s="83" t="str">
        <f>IF($C$8="x", IF(VLOOKUP(B48,'(2) Gegevens per set'!B:Y, 22, FALSE) = "", "", VLOOKUP(B48,'(2) Gegevens per set'!B:Y, 22, FALSE)), "")</f>
        <v/>
      </c>
      <c r="Z48" s="83" t="str">
        <f>IF($C$9="x", IF(VLOOKUP(B48,'(2) Gegevens per set'!B:Y, 23, FALSE) = "", "", VLOOKUP(B48,'(2) Gegevens per set'!B:Y, 23, FALSE)), "")</f>
        <v/>
      </c>
      <c r="AA48" s="83" t="str">
        <f>IF($C$7="x", IF(VLOOKUP(B48,'(2) Gegevens per set'!B:Y, 24, FALSE) = "", "", VLOOKUP(B48,'(2) Gegevens per set'!B:Y, 24, FALSE)), "")</f>
        <v/>
      </c>
    </row>
    <row r="49" spans="2:27" x14ac:dyDescent="0.25">
      <c r="B49" s="60" t="s">
        <v>59</v>
      </c>
      <c r="C49" s="30" t="s">
        <v>32</v>
      </c>
      <c r="D49" s="30"/>
      <c r="E49" s="72" t="str">
        <f>IF($E$13="Ja", IF(VLOOKUP(B49,'(2) Gegevens per set'!B:V, 3, FALSE) = "", "", VLOOKUP(B49,'(2) Gegevens per set'!B:V, 3, FALSE)), "")</f>
        <v/>
      </c>
      <c r="F49" s="72" t="str">
        <f>IF($F$13="Ja", IF(VLOOKUP(B49,'(2) Gegevens per set'!B:V, 4, FALSE) = "", "", VLOOKUP(B49,'(2) Gegevens per set'!B:V, 4, FALSE)), "")</f>
        <v/>
      </c>
      <c r="G49" s="68" t="str">
        <f>IF($G$13="Ja", IF(VLOOKUP(B49,'(2) Gegevens per set'!B:V, 5, FALSE) = "", "", VLOOKUP(B49,'(2) Gegevens per set'!B:V, 5, FALSE)), "")</f>
        <v/>
      </c>
      <c r="H49" s="64" t="str">
        <f>IF($H$13="Ja", IF(VLOOKUP(B49,'(2) Gegevens per set'!B:V, 6, FALSE) = "", "", VLOOKUP(B49,'(2) Gegevens per set'!B:V, 6, FALSE)), "")</f>
        <v/>
      </c>
      <c r="I49" s="72" t="str">
        <f>IF($I$13="Ja", IF(VLOOKUP(B49,'(2) Gegevens per set'!B:V, 7, FALSE) = "", "", VLOOKUP(B49,'(2) Gegevens per set'!B:V, 7, FALSE)), "")</f>
        <v/>
      </c>
      <c r="J49" s="72" t="str">
        <f>IF($J$13="Ja", IF(VLOOKUP(B49,'(2) Gegevens per set'!B:V, 8, FALSE) = "", "", VLOOKUP(B49,'(2) Gegevens per set'!B:V, 8, FALSE)), "")</f>
        <v/>
      </c>
      <c r="K49" s="64" t="str">
        <f>IF($K$13="Ja", IF(VLOOKUP(B49,'(2) Gegevens per set'!B:V, 9, FALSE) = "", "", VLOOKUP(B49,'(2) Gegevens per set'!B:V, 9, FALSE)), "")</f>
        <v/>
      </c>
      <c r="L49" s="72" t="str">
        <f>IF($L$13="Ja", IF(VLOOKUP(B49,'(2) Gegevens per set'!B:V, 10, FALSE) = "", "", VLOOKUP(B49,'(2) Gegevens per set'!B:V, 10, FALSE)), "")</f>
        <v/>
      </c>
      <c r="M49" s="72" t="str">
        <f>IF($M$13="Ja", IF(VLOOKUP(B49,'(2) Gegevens per set'!B:V, 11, FALSE) = "", "", VLOOKUP(B49,'(2) Gegevens per set'!B:V, 11, FALSE)), "")</f>
        <v/>
      </c>
      <c r="N49" s="64" t="str">
        <f>IF($N$13="Ja", IF(VLOOKUP(B49,'(2) Gegevens per set'!B:V, 12, FALSE) = "", "", VLOOKUP(B49,'(2) Gegevens per set'!B:V, 12, FALSE)), "")</f>
        <v/>
      </c>
      <c r="O49" s="72" t="str">
        <f>IF($O$13="Ja", IF(VLOOKUP(B49,'(2) Gegevens per set'!B:V, 13, FALSE) = "", "", VLOOKUP(B49,'(2) Gegevens per set'!B:V, 13, FALSE)), "")</f>
        <v/>
      </c>
      <c r="P49" s="64" t="str">
        <f>IF($P$13="Ja", IF(VLOOKUP(B49,'(2) Gegevens per set'!B:V, 14, FALSE) = "", "", VLOOKUP(B49,'(2) Gegevens per set'!B:V, 14, FALSE)), "")</f>
        <v/>
      </c>
      <c r="Q49" s="72" t="str">
        <f>IF($Q$13="Ja", IF(VLOOKUP(B49,'(2) Gegevens per set'!B:V, 15, FALSE) = "", "", VLOOKUP(B49,'(2) Gegevens per set'!B:V, 15, FALSE)), "")</f>
        <v/>
      </c>
      <c r="R49" s="64" t="str">
        <f>IF($R$13="Ja", IF(VLOOKUP(B49,'(2) Gegevens per set'!B:V, 16, FALSE) = "", "", VLOOKUP(B49,'(2) Gegevens per set'!B:V, 16, FALSE)), "")</f>
        <v/>
      </c>
      <c r="S49" s="72" t="str">
        <f>IF($S$13="Ja", IF(VLOOKUP(B49,'(2) Gegevens per set'!B:V, 17, FALSE) = "", "", VLOOKUP(B49,'(2) Gegevens per set'!B:V, 17, FALSE)), "")</f>
        <v/>
      </c>
      <c r="T49" s="64" t="str">
        <f>IF($T$13="Ja", IF(VLOOKUP(B49,'(2) Gegevens per set'!B:V, 18, FALSE) = "", "", VLOOKUP(B49,'(2) Gegevens per set'!B:V, 18, FALSE)), "")</f>
        <v/>
      </c>
      <c r="U49" s="72" t="str">
        <f>IF($U$13="Ja", IF(VLOOKUP(B49,'(2) Gegevens per set'!B:V, 19, FALSE) = "", "", VLOOKUP(B49,'(2) Gegevens per set'!B:V, 19, FALSE)), "")</f>
        <v/>
      </c>
      <c r="V49" s="72" t="str">
        <f>IF($V$13="Ja", IF(VLOOKUP(B49,'(2) Gegevens per set'!B:V, 20, FALSE) = "", "", VLOOKUP(B49,'(2) Gegevens per set'!B:V, 20, FALSE)), "")</f>
        <v/>
      </c>
      <c r="W49" s="72" t="str">
        <f>IF($W$13="Ja", IF(VLOOKUP(B49,'(2) Gegevens per set'!B:V, 21, FALSE) = "", "", VLOOKUP(B49,'(2) Gegevens per set'!B:V, 21, FALSE)), "")</f>
        <v/>
      </c>
      <c r="X49" s="83" t="str" cm="1">
        <f t="array" ref="X49">IF($C$6&lt;&gt;"x","",IF(OR(E49:W49&lt;&gt;""),"x",""))</f>
        <v/>
      </c>
      <c r="Y49" s="83" t="str">
        <f>IF($C$8="x", IF(VLOOKUP(B49,'(2) Gegevens per set'!B:Y, 22, FALSE) = "", "", VLOOKUP(B49,'(2) Gegevens per set'!B:Y, 22, FALSE)), "")</f>
        <v/>
      </c>
      <c r="Z49" s="83" t="str">
        <f>IF($C$9="x", IF(VLOOKUP(B49,'(2) Gegevens per set'!B:Y, 23, FALSE) = "", "", VLOOKUP(B49,'(2) Gegevens per set'!B:Y, 23, FALSE)), "")</f>
        <v/>
      </c>
      <c r="AA49" s="83" t="str">
        <f>IF($C$7="x", IF(VLOOKUP(B49,'(2) Gegevens per set'!B:Y, 24, FALSE) = "", "", VLOOKUP(B49,'(2) Gegevens per set'!B:Y, 24, FALSE)), "")</f>
        <v/>
      </c>
    </row>
    <row r="50" spans="2:27" x14ac:dyDescent="0.25">
      <c r="B50" s="60" t="s">
        <v>60</v>
      </c>
      <c r="C50" s="30" t="s">
        <v>34</v>
      </c>
      <c r="D50" s="30"/>
      <c r="E50" s="72" t="str">
        <f>IF($E$13="Ja", IF(VLOOKUP(B50,'(2) Gegevens per set'!B:V, 3, FALSE) = "", "", VLOOKUP(B50,'(2) Gegevens per set'!B:V, 3, FALSE)), "")</f>
        <v/>
      </c>
      <c r="F50" s="72" t="str">
        <f>IF($F$13="Ja", IF(VLOOKUP(B50,'(2) Gegevens per set'!B:V, 4, FALSE) = "", "", VLOOKUP(B50,'(2) Gegevens per set'!B:V, 4, FALSE)), "")</f>
        <v/>
      </c>
      <c r="G50" s="68" t="str">
        <f>IF($G$13="Ja", IF(VLOOKUP(B50,'(2) Gegevens per set'!B:V, 5, FALSE) = "", "", VLOOKUP(B50,'(2) Gegevens per set'!B:V, 5, FALSE)), "")</f>
        <v/>
      </c>
      <c r="H50" s="64" t="str">
        <f>IF($H$13="Ja", IF(VLOOKUP(B50,'(2) Gegevens per set'!B:V, 6, FALSE) = "", "", VLOOKUP(B50,'(2) Gegevens per set'!B:V, 6, FALSE)), "")</f>
        <v/>
      </c>
      <c r="I50" s="72" t="str">
        <f>IF($I$13="Ja", IF(VLOOKUP(B50,'(2) Gegevens per set'!B:V, 7, FALSE) = "", "", VLOOKUP(B50,'(2) Gegevens per set'!B:V, 7, FALSE)), "")</f>
        <v/>
      </c>
      <c r="J50" s="72" t="str">
        <f>IF($J$13="Ja", IF(VLOOKUP(B50,'(2) Gegevens per set'!B:V, 8, FALSE) = "", "", VLOOKUP(B50,'(2) Gegevens per set'!B:V, 8, FALSE)), "")</f>
        <v/>
      </c>
      <c r="K50" s="64" t="str">
        <f>IF($K$13="Ja", IF(VLOOKUP(B50,'(2) Gegevens per set'!B:V, 9, FALSE) = "", "", VLOOKUP(B50,'(2) Gegevens per set'!B:V, 9, FALSE)), "")</f>
        <v/>
      </c>
      <c r="L50" s="72" t="str">
        <f>IF($L$13="Ja", IF(VLOOKUP(B50,'(2) Gegevens per set'!B:V, 10, FALSE) = "", "", VLOOKUP(B50,'(2) Gegevens per set'!B:V, 10, FALSE)), "")</f>
        <v/>
      </c>
      <c r="M50" s="72" t="str">
        <f>IF($M$13="Ja", IF(VLOOKUP(B50,'(2) Gegevens per set'!B:V, 11, FALSE) = "", "", VLOOKUP(B50,'(2) Gegevens per set'!B:V, 11, FALSE)), "")</f>
        <v/>
      </c>
      <c r="N50" s="64" t="str">
        <f>IF($N$13="Ja", IF(VLOOKUP(B50,'(2) Gegevens per set'!B:V, 12, FALSE) = "", "", VLOOKUP(B50,'(2) Gegevens per set'!B:V, 12, FALSE)), "")</f>
        <v/>
      </c>
      <c r="O50" s="72" t="str">
        <f>IF($O$13="Ja", IF(VLOOKUP(B50,'(2) Gegevens per set'!B:V, 13, FALSE) = "", "", VLOOKUP(B50,'(2) Gegevens per set'!B:V, 13, FALSE)), "")</f>
        <v/>
      </c>
      <c r="P50" s="64" t="str">
        <f>IF($P$13="Ja", IF(VLOOKUP(B50,'(2) Gegevens per set'!B:V, 14, FALSE) = "", "", VLOOKUP(B50,'(2) Gegevens per set'!B:V, 14, FALSE)), "")</f>
        <v/>
      </c>
      <c r="Q50" s="72" t="str">
        <f>IF($Q$13="Ja", IF(VLOOKUP(B50,'(2) Gegevens per set'!B:V, 15, FALSE) = "", "", VLOOKUP(B50,'(2) Gegevens per set'!B:V, 15, FALSE)), "")</f>
        <v/>
      </c>
      <c r="R50" s="64" t="str">
        <f>IF($R$13="Ja", IF(VLOOKUP(B50,'(2) Gegevens per set'!B:V, 16, FALSE) = "", "", VLOOKUP(B50,'(2) Gegevens per set'!B:V, 16, FALSE)), "")</f>
        <v/>
      </c>
      <c r="S50" s="72" t="str">
        <f>IF($S$13="Ja", IF(VLOOKUP(B50,'(2) Gegevens per set'!B:V, 17, FALSE) = "", "", VLOOKUP(B50,'(2) Gegevens per set'!B:V, 17, FALSE)), "")</f>
        <v/>
      </c>
      <c r="T50" s="64" t="str">
        <f>IF($T$13="Ja", IF(VLOOKUP(B50,'(2) Gegevens per set'!B:V, 18, FALSE) = "", "", VLOOKUP(B50,'(2) Gegevens per set'!B:V, 18, FALSE)), "")</f>
        <v/>
      </c>
      <c r="U50" s="72" t="str">
        <f>IF($U$13="Ja", IF(VLOOKUP(B50,'(2) Gegevens per set'!B:V, 19, FALSE) = "", "", VLOOKUP(B50,'(2) Gegevens per set'!B:V, 19, FALSE)), "")</f>
        <v/>
      </c>
      <c r="V50" s="72" t="str">
        <f>IF($V$13="Ja", IF(VLOOKUP(B50,'(2) Gegevens per set'!B:V, 20, FALSE) = "", "", VLOOKUP(B50,'(2) Gegevens per set'!B:V, 20, FALSE)), "")</f>
        <v/>
      </c>
      <c r="W50" s="72" t="str">
        <f>IF($W$13="Ja", IF(VLOOKUP(B50,'(2) Gegevens per set'!B:V, 21, FALSE) = "", "", VLOOKUP(B50,'(2) Gegevens per set'!B:V, 21, FALSE)), "")</f>
        <v/>
      </c>
      <c r="X50" s="83" t="str" cm="1">
        <f t="array" ref="X50">IF($C$6&lt;&gt;"x","",IF(OR(E50:W50&lt;&gt;""),"x",""))</f>
        <v/>
      </c>
      <c r="Y50" s="83" t="str">
        <f>IF($C$8="x", IF(VLOOKUP(B50,'(2) Gegevens per set'!B:Y, 22, FALSE) = "", "", VLOOKUP(B50,'(2) Gegevens per set'!B:Y, 22, FALSE)), "")</f>
        <v/>
      </c>
      <c r="Z50" s="83" t="str">
        <f>IF($C$9="x", IF(VLOOKUP(B50,'(2) Gegevens per set'!B:Y, 23, FALSE) = "", "", VLOOKUP(B50,'(2) Gegevens per set'!B:Y, 23, FALSE)), "")</f>
        <v/>
      </c>
      <c r="AA50" s="83" t="str">
        <f>IF($C$7="x", IF(VLOOKUP(B50,'(2) Gegevens per set'!B:Y, 24, FALSE) = "", "", VLOOKUP(B50,'(2) Gegevens per set'!B:Y, 24, FALSE)), "")</f>
        <v/>
      </c>
    </row>
    <row r="51" spans="2:27" x14ac:dyDescent="0.25">
      <c r="B51" s="60" t="s">
        <v>61</v>
      </c>
      <c r="C51" s="30" t="s">
        <v>36</v>
      </c>
      <c r="D51" s="30"/>
      <c r="E51" s="72" t="str">
        <f>IF($E$13="Ja", IF(VLOOKUP(B51,'(2) Gegevens per set'!B:V, 3, FALSE) = "", "", VLOOKUP(B51,'(2) Gegevens per set'!B:V, 3, FALSE)), "")</f>
        <v/>
      </c>
      <c r="F51" s="72" t="str">
        <f>IF($F$13="Ja", IF(VLOOKUP(B51,'(2) Gegevens per set'!B:V, 4, FALSE) = "", "", VLOOKUP(B51,'(2) Gegevens per set'!B:V, 4, FALSE)), "")</f>
        <v/>
      </c>
      <c r="G51" s="68" t="str">
        <f>IF($G$13="Ja", IF(VLOOKUP(B51,'(2) Gegevens per set'!B:V, 5, FALSE) = "", "", VLOOKUP(B51,'(2) Gegevens per set'!B:V, 5, FALSE)), "")</f>
        <v/>
      </c>
      <c r="H51" s="64" t="str">
        <f>IF($H$13="Ja", IF(VLOOKUP(B51,'(2) Gegevens per set'!B:V, 6, FALSE) = "", "", VLOOKUP(B51,'(2) Gegevens per set'!B:V, 6, FALSE)), "")</f>
        <v/>
      </c>
      <c r="I51" s="72" t="str">
        <f>IF($I$13="Ja", IF(VLOOKUP(B51,'(2) Gegevens per set'!B:V, 7, FALSE) = "", "", VLOOKUP(B51,'(2) Gegevens per set'!B:V, 7, FALSE)), "")</f>
        <v/>
      </c>
      <c r="J51" s="72" t="str">
        <f>IF($J$13="Ja", IF(VLOOKUP(B51,'(2) Gegevens per set'!B:V, 8, FALSE) = "", "", VLOOKUP(B51,'(2) Gegevens per set'!B:V, 8, FALSE)), "")</f>
        <v/>
      </c>
      <c r="K51" s="64" t="str">
        <f>IF($K$13="Ja", IF(VLOOKUP(B51,'(2) Gegevens per set'!B:V, 9, FALSE) = "", "", VLOOKUP(B51,'(2) Gegevens per set'!B:V, 9, FALSE)), "")</f>
        <v/>
      </c>
      <c r="L51" s="72" t="str">
        <f>IF($L$13="Ja", IF(VLOOKUP(B51,'(2) Gegevens per set'!B:V, 10, FALSE) = "", "", VLOOKUP(B51,'(2) Gegevens per set'!B:V, 10, FALSE)), "")</f>
        <v/>
      </c>
      <c r="M51" s="72" t="str">
        <f>IF($M$13="Ja", IF(VLOOKUP(B51,'(2) Gegevens per set'!B:V, 11, FALSE) = "", "", VLOOKUP(B51,'(2) Gegevens per set'!B:V, 11, FALSE)), "")</f>
        <v/>
      </c>
      <c r="N51" s="64" t="str">
        <f>IF($N$13="Ja", IF(VLOOKUP(B51,'(2) Gegevens per set'!B:V, 12, FALSE) = "", "", VLOOKUP(B51,'(2) Gegevens per set'!B:V, 12, FALSE)), "")</f>
        <v/>
      </c>
      <c r="O51" s="72" t="str">
        <f>IF($O$13="Ja", IF(VLOOKUP(B51,'(2) Gegevens per set'!B:V, 13, FALSE) = "", "", VLOOKUP(B51,'(2) Gegevens per set'!B:V, 13, FALSE)), "")</f>
        <v/>
      </c>
      <c r="P51" s="64" t="str">
        <f>IF($P$13="Ja", IF(VLOOKUP(B51,'(2) Gegevens per set'!B:V, 14, FALSE) = "", "", VLOOKUP(B51,'(2) Gegevens per set'!B:V, 14, FALSE)), "")</f>
        <v/>
      </c>
      <c r="Q51" s="72" t="str">
        <f>IF($Q$13="Ja", IF(VLOOKUP(B51,'(2) Gegevens per set'!B:V, 15, FALSE) = "", "", VLOOKUP(B51,'(2) Gegevens per set'!B:V, 15, FALSE)), "")</f>
        <v/>
      </c>
      <c r="R51" s="64" t="str">
        <f>IF($R$13="Ja", IF(VLOOKUP(B51,'(2) Gegevens per set'!B:V, 16, FALSE) = "", "", VLOOKUP(B51,'(2) Gegevens per set'!B:V, 16, FALSE)), "")</f>
        <v/>
      </c>
      <c r="S51" s="72" t="str">
        <f>IF($S$13="Ja", IF(VLOOKUP(B51,'(2) Gegevens per set'!B:V, 17, FALSE) = "", "", VLOOKUP(B51,'(2) Gegevens per set'!B:V, 17, FALSE)), "")</f>
        <v/>
      </c>
      <c r="T51" s="64" t="str">
        <f>IF($T$13="Ja", IF(VLOOKUP(B51,'(2) Gegevens per set'!B:V, 18, FALSE) = "", "", VLOOKUP(B51,'(2) Gegevens per set'!B:V, 18, FALSE)), "")</f>
        <v/>
      </c>
      <c r="U51" s="72" t="str">
        <f>IF($U$13="Ja", IF(VLOOKUP(B51,'(2) Gegevens per set'!B:V, 19, FALSE) = "", "", VLOOKUP(B51,'(2) Gegevens per set'!B:V, 19, FALSE)), "")</f>
        <v/>
      </c>
      <c r="V51" s="72" t="str">
        <f>IF($V$13="Ja", IF(VLOOKUP(B51,'(2) Gegevens per set'!B:V, 20, FALSE) = "", "", VLOOKUP(B51,'(2) Gegevens per set'!B:V, 20, FALSE)), "")</f>
        <v/>
      </c>
      <c r="W51" s="72" t="str">
        <f>IF($W$13="Ja", IF(VLOOKUP(B51,'(2) Gegevens per set'!B:V, 21, FALSE) = "", "", VLOOKUP(B51,'(2) Gegevens per set'!B:V, 21, FALSE)), "")</f>
        <v/>
      </c>
      <c r="X51" s="83" t="str" cm="1">
        <f t="array" ref="X51">IF($C$6&lt;&gt;"x","",IF(OR(E51:W51&lt;&gt;""),"x",""))</f>
        <v/>
      </c>
      <c r="Y51" s="83" t="str">
        <f>IF($C$8="x", IF(VLOOKUP(B51,'(2) Gegevens per set'!B:Y, 22, FALSE) = "", "", VLOOKUP(B51,'(2) Gegevens per set'!B:Y, 22, FALSE)), "")</f>
        <v/>
      </c>
      <c r="Z51" s="83" t="str">
        <f>IF($C$9="x", IF(VLOOKUP(B51,'(2) Gegevens per set'!B:Y, 23, FALSE) = "", "", VLOOKUP(B51,'(2) Gegevens per set'!B:Y, 23, FALSE)), "")</f>
        <v/>
      </c>
      <c r="AA51" s="83" t="str">
        <f>IF($C$7="x", IF(VLOOKUP(B51,'(2) Gegevens per set'!B:Y, 24, FALSE) = "", "", VLOOKUP(B51,'(2) Gegevens per set'!B:Y, 24, FALSE)), "")</f>
        <v/>
      </c>
    </row>
    <row r="52" spans="2:27" x14ac:dyDescent="0.25">
      <c r="B52" s="60" t="s">
        <v>62</v>
      </c>
      <c r="C52" s="30" t="s">
        <v>38</v>
      </c>
      <c r="D52" s="30"/>
      <c r="E52" s="72" t="str">
        <f>IF($E$13="Ja", IF(VLOOKUP(B52,'(2) Gegevens per set'!B:V, 3, FALSE) = "", "", VLOOKUP(B52,'(2) Gegevens per set'!B:V, 3, FALSE)), "")</f>
        <v/>
      </c>
      <c r="F52" s="72" t="str">
        <f>IF($F$13="Ja", IF(VLOOKUP(B52,'(2) Gegevens per set'!B:V, 4, FALSE) = "", "", VLOOKUP(B52,'(2) Gegevens per set'!B:V, 4, FALSE)), "")</f>
        <v/>
      </c>
      <c r="G52" s="68" t="str">
        <f>IF($G$13="Ja", IF(VLOOKUP(B52,'(2) Gegevens per set'!B:V, 5, FALSE) = "", "", VLOOKUP(B52,'(2) Gegevens per set'!B:V, 5, FALSE)), "")</f>
        <v/>
      </c>
      <c r="H52" s="64" t="str">
        <f>IF($H$13="Ja", IF(VLOOKUP(B52,'(2) Gegevens per set'!B:V, 6, FALSE) = "", "", VLOOKUP(B52,'(2) Gegevens per set'!B:V, 6, FALSE)), "")</f>
        <v/>
      </c>
      <c r="I52" s="72" t="str">
        <f>IF($I$13="Ja", IF(VLOOKUP(B52,'(2) Gegevens per set'!B:V, 7, FALSE) = "", "", VLOOKUP(B52,'(2) Gegevens per set'!B:V, 7, FALSE)), "")</f>
        <v/>
      </c>
      <c r="J52" s="72" t="str">
        <f>IF($J$13="Ja", IF(VLOOKUP(B52,'(2) Gegevens per set'!B:V, 8, FALSE) = "", "", VLOOKUP(B52,'(2) Gegevens per set'!B:V, 8, FALSE)), "")</f>
        <v/>
      </c>
      <c r="K52" s="64" t="str">
        <f>IF($K$13="Ja", IF(VLOOKUP(B52,'(2) Gegevens per set'!B:V, 9, FALSE) = "", "", VLOOKUP(B52,'(2) Gegevens per set'!B:V, 9, FALSE)), "")</f>
        <v/>
      </c>
      <c r="L52" s="72" t="str">
        <f>IF($L$13="Ja", IF(VLOOKUP(B52,'(2) Gegevens per set'!B:V, 10, FALSE) = "", "", VLOOKUP(B52,'(2) Gegevens per set'!B:V, 10, FALSE)), "")</f>
        <v/>
      </c>
      <c r="M52" s="72" t="str">
        <f>IF($M$13="Ja", IF(VLOOKUP(B52,'(2) Gegevens per set'!B:V, 11, FALSE) = "", "", VLOOKUP(B52,'(2) Gegevens per set'!B:V, 11, FALSE)), "")</f>
        <v/>
      </c>
      <c r="N52" s="64" t="str">
        <f>IF($N$13="Ja", IF(VLOOKUP(B52,'(2) Gegevens per set'!B:V, 12, FALSE) = "", "", VLOOKUP(B52,'(2) Gegevens per set'!B:V, 12, FALSE)), "")</f>
        <v/>
      </c>
      <c r="O52" s="72" t="str">
        <f>IF($O$13="Ja", IF(VLOOKUP(B52,'(2) Gegevens per set'!B:V, 13, FALSE) = "", "", VLOOKUP(B52,'(2) Gegevens per set'!B:V, 13, FALSE)), "")</f>
        <v/>
      </c>
      <c r="P52" s="64" t="str">
        <f>IF($P$13="Ja", IF(VLOOKUP(B52,'(2) Gegevens per set'!B:V, 14, FALSE) = "", "", VLOOKUP(B52,'(2) Gegevens per set'!B:V, 14, FALSE)), "")</f>
        <v/>
      </c>
      <c r="Q52" s="72" t="str">
        <f>IF($Q$13="Ja", IF(VLOOKUP(B52,'(2) Gegevens per set'!B:V, 15, FALSE) = "", "", VLOOKUP(B52,'(2) Gegevens per set'!B:V, 15, FALSE)), "")</f>
        <v/>
      </c>
      <c r="R52" s="64" t="str">
        <f>IF($R$13="Ja", IF(VLOOKUP(B52,'(2) Gegevens per set'!B:V, 16, FALSE) = "", "", VLOOKUP(B52,'(2) Gegevens per set'!B:V, 16, FALSE)), "")</f>
        <v/>
      </c>
      <c r="S52" s="72" t="str">
        <f>IF($S$13="Ja", IF(VLOOKUP(B52,'(2) Gegevens per set'!B:V, 17, FALSE) = "", "", VLOOKUP(B52,'(2) Gegevens per set'!B:V, 17, FALSE)), "")</f>
        <v/>
      </c>
      <c r="T52" s="64" t="str">
        <f>IF($T$13="Ja", IF(VLOOKUP(B52,'(2) Gegevens per set'!B:V, 18, FALSE) = "", "", VLOOKUP(B52,'(2) Gegevens per set'!B:V, 18, FALSE)), "")</f>
        <v/>
      </c>
      <c r="U52" s="72" t="str">
        <f>IF($U$13="Ja", IF(VLOOKUP(B52,'(2) Gegevens per set'!B:V, 19, FALSE) = "", "", VLOOKUP(B52,'(2) Gegevens per set'!B:V, 19, FALSE)), "")</f>
        <v/>
      </c>
      <c r="V52" s="72" t="str">
        <f>IF($V$13="Ja", IF(VLOOKUP(B52,'(2) Gegevens per set'!B:V, 20, FALSE) = "", "", VLOOKUP(B52,'(2) Gegevens per set'!B:V, 20, FALSE)), "")</f>
        <v/>
      </c>
      <c r="W52" s="72" t="str">
        <f>IF($W$13="Ja", IF(VLOOKUP(B52,'(2) Gegevens per set'!B:V, 21, FALSE) = "", "", VLOOKUP(B52,'(2) Gegevens per set'!B:V, 21, FALSE)), "")</f>
        <v/>
      </c>
      <c r="X52" s="83" t="str" cm="1">
        <f t="array" ref="X52">IF($C$6&lt;&gt;"x","",IF(OR(E52:W52&lt;&gt;""),"x",""))</f>
        <v/>
      </c>
      <c r="Y52" s="83" t="str">
        <f>IF($C$8="x", IF(VLOOKUP(B52,'(2) Gegevens per set'!B:Y, 22, FALSE) = "", "", VLOOKUP(B52,'(2) Gegevens per set'!B:Y, 22, FALSE)), "")</f>
        <v/>
      </c>
      <c r="Z52" s="83" t="str">
        <f>IF($C$9="x", IF(VLOOKUP(B52,'(2) Gegevens per set'!B:Y, 23, FALSE) = "", "", VLOOKUP(B52,'(2) Gegevens per set'!B:Y, 23, FALSE)), "")</f>
        <v/>
      </c>
      <c r="AA52" s="83" t="str">
        <f>IF($C$7="x", IF(VLOOKUP(B52,'(2) Gegevens per set'!B:Y, 24, FALSE) = "", "", VLOOKUP(B52,'(2) Gegevens per set'!B:Y, 24, FALSE)), "")</f>
        <v/>
      </c>
    </row>
    <row r="53" spans="2:27" x14ac:dyDescent="0.25">
      <c r="B53" s="60" t="s">
        <v>63</v>
      </c>
      <c r="C53" s="30" t="s">
        <v>40</v>
      </c>
      <c r="D53" s="30"/>
      <c r="E53" s="72" t="str">
        <f>IF($E$13="Ja", IF(VLOOKUP(B53,'(2) Gegevens per set'!B:V, 3, FALSE) = "", "", VLOOKUP(B53,'(2) Gegevens per set'!B:V, 3, FALSE)), "")</f>
        <v/>
      </c>
      <c r="F53" s="72" t="str">
        <f>IF($F$13="Ja", IF(VLOOKUP(B53,'(2) Gegevens per set'!B:V, 4, FALSE) = "", "", VLOOKUP(B53,'(2) Gegevens per set'!B:V, 4, FALSE)), "")</f>
        <v/>
      </c>
      <c r="G53" s="68" t="str">
        <f>IF($G$13="Ja", IF(VLOOKUP(B53,'(2) Gegevens per set'!B:V, 5, FALSE) = "", "", VLOOKUP(B53,'(2) Gegevens per set'!B:V, 5, FALSE)), "")</f>
        <v/>
      </c>
      <c r="H53" s="64" t="str">
        <f>IF($H$13="Ja", IF(VLOOKUP(B53,'(2) Gegevens per set'!B:V, 6, FALSE) = "", "", VLOOKUP(B53,'(2) Gegevens per set'!B:V, 6, FALSE)), "")</f>
        <v/>
      </c>
      <c r="I53" s="72" t="str">
        <f>IF($I$13="Ja", IF(VLOOKUP(B53,'(2) Gegevens per set'!B:V, 7, FALSE) = "", "", VLOOKUP(B53,'(2) Gegevens per set'!B:V, 7, FALSE)), "")</f>
        <v/>
      </c>
      <c r="J53" s="72" t="str">
        <f>IF($J$13="Ja", IF(VLOOKUP(B53,'(2) Gegevens per set'!B:V, 8, FALSE) = "", "", VLOOKUP(B53,'(2) Gegevens per set'!B:V, 8, FALSE)), "")</f>
        <v/>
      </c>
      <c r="K53" s="64" t="str">
        <f>IF($K$13="Ja", IF(VLOOKUP(B53,'(2) Gegevens per set'!B:V, 9, FALSE) = "", "", VLOOKUP(B53,'(2) Gegevens per set'!B:V, 9, FALSE)), "")</f>
        <v/>
      </c>
      <c r="L53" s="72" t="str">
        <f>IF($L$13="Ja", IF(VLOOKUP(B53,'(2) Gegevens per set'!B:V, 10, FALSE) = "", "", VLOOKUP(B53,'(2) Gegevens per set'!B:V, 10, FALSE)), "")</f>
        <v/>
      </c>
      <c r="M53" s="72" t="str">
        <f>IF($M$13="Ja", IF(VLOOKUP(B53,'(2) Gegevens per set'!B:V, 11, FALSE) = "", "", VLOOKUP(B53,'(2) Gegevens per set'!B:V, 11, FALSE)), "")</f>
        <v/>
      </c>
      <c r="N53" s="64" t="str">
        <f>IF($N$13="Ja", IF(VLOOKUP(B53,'(2) Gegevens per set'!B:V, 12, FALSE) = "", "", VLOOKUP(B53,'(2) Gegevens per set'!B:V, 12, FALSE)), "")</f>
        <v/>
      </c>
      <c r="O53" s="72" t="str">
        <f>IF($O$13="Ja", IF(VLOOKUP(B53,'(2) Gegevens per set'!B:V, 13, FALSE) = "", "", VLOOKUP(B53,'(2) Gegevens per set'!B:V, 13, FALSE)), "")</f>
        <v/>
      </c>
      <c r="P53" s="64" t="str">
        <f>IF($P$13="Ja", IF(VLOOKUP(B53,'(2) Gegevens per set'!B:V, 14, FALSE) = "", "", VLOOKUP(B53,'(2) Gegevens per set'!B:V, 14, FALSE)), "")</f>
        <v/>
      </c>
      <c r="Q53" s="72" t="str">
        <f>IF($Q$13="Ja", IF(VLOOKUP(B53,'(2) Gegevens per set'!B:V, 15, FALSE) = "", "", VLOOKUP(B53,'(2) Gegevens per set'!B:V, 15, FALSE)), "")</f>
        <v/>
      </c>
      <c r="R53" s="64" t="str">
        <f>IF($R$13="Ja", IF(VLOOKUP(B53,'(2) Gegevens per set'!B:V, 16, FALSE) = "", "", VLOOKUP(B53,'(2) Gegevens per set'!B:V, 16, FALSE)), "")</f>
        <v/>
      </c>
      <c r="S53" s="72" t="str">
        <f>IF($S$13="Ja", IF(VLOOKUP(B53,'(2) Gegevens per set'!B:V, 17, FALSE) = "", "", VLOOKUP(B53,'(2) Gegevens per set'!B:V, 17, FALSE)), "")</f>
        <v/>
      </c>
      <c r="T53" s="64" t="str">
        <f>IF($T$13="Ja", IF(VLOOKUP(B53,'(2) Gegevens per set'!B:V, 18, FALSE) = "", "", VLOOKUP(B53,'(2) Gegevens per set'!B:V, 18, FALSE)), "")</f>
        <v/>
      </c>
      <c r="U53" s="72" t="str">
        <f>IF($U$13="Ja", IF(VLOOKUP(B53,'(2) Gegevens per set'!B:V, 19, FALSE) = "", "", VLOOKUP(B53,'(2) Gegevens per set'!B:V, 19, FALSE)), "")</f>
        <v/>
      </c>
      <c r="V53" s="72" t="str">
        <f>IF($V$13="Ja", IF(VLOOKUP(B53,'(2) Gegevens per set'!B:V, 20, FALSE) = "", "", VLOOKUP(B53,'(2) Gegevens per set'!B:V, 20, FALSE)), "")</f>
        <v/>
      </c>
      <c r="W53" s="72" t="str">
        <f>IF($W$13="Ja", IF(VLOOKUP(B53,'(2) Gegevens per set'!B:V, 21, FALSE) = "", "", VLOOKUP(B53,'(2) Gegevens per set'!B:V, 21, FALSE)), "")</f>
        <v/>
      </c>
      <c r="X53" s="83" t="str" cm="1">
        <f t="array" ref="X53">IF($C$6&lt;&gt;"x","",IF(OR(E53:W53&lt;&gt;""),"x",""))</f>
        <v/>
      </c>
      <c r="Y53" s="83" t="str">
        <f>IF($C$8="x", IF(VLOOKUP(B53,'(2) Gegevens per set'!B:Y, 22, FALSE) = "", "", VLOOKUP(B53,'(2) Gegevens per set'!B:Y, 22, FALSE)), "")</f>
        <v/>
      </c>
      <c r="Z53" s="83" t="str">
        <f>IF($C$9="x", IF(VLOOKUP(B53,'(2) Gegevens per set'!B:Y, 23, FALSE) = "", "", VLOOKUP(B53,'(2) Gegevens per set'!B:Y, 23, FALSE)), "")</f>
        <v/>
      </c>
      <c r="AA53" s="83" t="str">
        <f>IF($C$7="x", IF(VLOOKUP(B53,'(2) Gegevens per set'!B:Y, 24, FALSE) = "", "", VLOOKUP(B53,'(2) Gegevens per set'!B:Y, 24, FALSE)), "")</f>
        <v/>
      </c>
    </row>
    <row r="54" spans="2:27" x14ac:dyDescent="0.25">
      <c r="B54" s="60" t="s">
        <v>64</v>
      </c>
      <c r="C54" s="30" t="s">
        <v>42</v>
      </c>
      <c r="D54" s="30"/>
      <c r="E54" s="72" t="str">
        <f>IF($E$13="Ja", IF(VLOOKUP(B54,'(2) Gegevens per set'!B:V, 3, FALSE) = "", "", VLOOKUP(B54,'(2) Gegevens per set'!B:V, 3, FALSE)), "")</f>
        <v/>
      </c>
      <c r="F54" s="72" t="str">
        <f>IF($F$13="Ja", IF(VLOOKUP(B54,'(2) Gegevens per set'!B:V, 4, FALSE) = "", "", VLOOKUP(B54,'(2) Gegevens per set'!B:V, 4, FALSE)), "")</f>
        <v/>
      </c>
      <c r="G54" s="68" t="str">
        <f>IF($G$13="Ja", IF(VLOOKUP(B54,'(2) Gegevens per set'!B:V, 5, FALSE) = "", "", VLOOKUP(B54,'(2) Gegevens per set'!B:V, 5, FALSE)), "")</f>
        <v/>
      </c>
      <c r="H54" s="64" t="str">
        <f>IF($H$13="Ja", IF(VLOOKUP(B54,'(2) Gegevens per set'!B:V, 6, FALSE) = "", "", VLOOKUP(B54,'(2) Gegevens per set'!B:V, 6, FALSE)), "")</f>
        <v/>
      </c>
      <c r="I54" s="72" t="str">
        <f>IF($I$13="Ja", IF(VLOOKUP(B54,'(2) Gegevens per set'!B:V, 7, FALSE) = "", "", VLOOKUP(B54,'(2) Gegevens per set'!B:V, 7, FALSE)), "")</f>
        <v/>
      </c>
      <c r="J54" s="72" t="str">
        <f>IF($J$13="Ja", IF(VLOOKUP(B54,'(2) Gegevens per set'!B:V, 8, FALSE) = "", "", VLOOKUP(B54,'(2) Gegevens per set'!B:V, 8, FALSE)), "")</f>
        <v/>
      </c>
      <c r="K54" s="64" t="str">
        <f>IF($K$13="Ja", IF(VLOOKUP(B54,'(2) Gegevens per set'!B:V, 9, FALSE) = "", "", VLOOKUP(B54,'(2) Gegevens per set'!B:V, 9, FALSE)), "")</f>
        <v/>
      </c>
      <c r="L54" s="72" t="str">
        <f>IF($L$13="Ja", IF(VLOOKUP(B54,'(2) Gegevens per set'!B:V, 10, FALSE) = "", "", VLOOKUP(B54,'(2) Gegevens per set'!B:V, 10, FALSE)), "")</f>
        <v/>
      </c>
      <c r="M54" s="72" t="str">
        <f>IF($M$13="Ja", IF(VLOOKUP(B54,'(2) Gegevens per set'!B:V, 11, FALSE) = "", "", VLOOKUP(B54,'(2) Gegevens per set'!B:V, 11, FALSE)), "")</f>
        <v/>
      </c>
      <c r="N54" s="64" t="str">
        <f>IF($N$13="Ja", IF(VLOOKUP(B54,'(2) Gegevens per set'!B:V, 12, FALSE) = "", "", VLOOKUP(B54,'(2) Gegevens per set'!B:V, 12, FALSE)), "")</f>
        <v/>
      </c>
      <c r="O54" s="72" t="str">
        <f>IF($O$13="Ja", IF(VLOOKUP(B54,'(2) Gegevens per set'!B:V, 13, FALSE) = "", "", VLOOKUP(B54,'(2) Gegevens per set'!B:V, 13, FALSE)), "")</f>
        <v/>
      </c>
      <c r="P54" s="64" t="str">
        <f>IF($P$13="Ja", IF(VLOOKUP(B54,'(2) Gegevens per set'!B:V, 14, FALSE) = "", "", VLOOKUP(B54,'(2) Gegevens per set'!B:V, 14, FALSE)), "")</f>
        <v/>
      </c>
      <c r="Q54" s="72" t="str">
        <f>IF($Q$13="Ja", IF(VLOOKUP(B54,'(2) Gegevens per set'!B:V, 15, FALSE) = "", "", VLOOKUP(B54,'(2) Gegevens per set'!B:V, 15, FALSE)), "")</f>
        <v/>
      </c>
      <c r="R54" s="64" t="str">
        <f>IF($R$13="Ja", IF(VLOOKUP(B54,'(2) Gegevens per set'!B:V, 16, FALSE) = "", "", VLOOKUP(B54,'(2) Gegevens per set'!B:V, 16, FALSE)), "")</f>
        <v/>
      </c>
      <c r="S54" s="72" t="str">
        <f>IF($S$13="Ja", IF(VLOOKUP(B54,'(2) Gegevens per set'!B:V, 17, FALSE) = "", "", VLOOKUP(B54,'(2) Gegevens per set'!B:V, 17, FALSE)), "")</f>
        <v/>
      </c>
      <c r="T54" s="64" t="str">
        <f>IF($T$13="Ja", IF(VLOOKUP(B54,'(2) Gegevens per set'!B:V, 18, FALSE) = "", "", VLOOKUP(B54,'(2) Gegevens per set'!B:V, 18, FALSE)), "")</f>
        <v/>
      </c>
      <c r="U54" s="72" t="str">
        <f>IF($U$13="Ja", IF(VLOOKUP(B54,'(2) Gegevens per set'!B:V, 19, FALSE) = "", "", VLOOKUP(B54,'(2) Gegevens per set'!B:V, 19, FALSE)), "")</f>
        <v/>
      </c>
      <c r="V54" s="72" t="str">
        <f>IF($V$13="Ja", IF(VLOOKUP(B54,'(2) Gegevens per set'!B:V, 20, FALSE) = "", "", VLOOKUP(B54,'(2) Gegevens per set'!B:V, 20, FALSE)), "")</f>
        <v/>
      </c>
      <c r="W54" s="72" t="str">
        <f>IF($W$13="Ja", IF(VLOOKUP(B54,'(2) Gegevens per set'!B:V, 21, FALSE) = "", "", VLOOKUP(B54,'(2) Gegevens per set'!B:V, 21, FALSE)), "")</f>
        <v/>
      </c>
      <c r="X54" s="83" t="str" cm="1">
        <f t="array" ref="X54">IF($C$6&lt;&gt;"x","",IF(OR(E54:W54&lt;&gt;""),"x",""))</f>
        <v/>
      </c>
      <c r="Y54" s="83" t="str">
        <f>IF($C$8="x", IF(VLOOKUP(B54,'(2) Gegevens per set'!B:Y, 22, FALSE) = "", "", VLOOKUP(B54,'(2) Gegevens per set'!B:Y, 22, FALSE)), "")</f>
        <v/>
      </c>
      <c r="Z54" s="83" t="str">
        <f>IF($C$9="x", IF(VLOOKUP(B54,'(2) Gegevens per set'!B:Y, 23, FALSE) = "", "", VLOOKUP(B54,'(2) Gegevens per set'!B:Y, 23, FALSE)), "")</f>
        <v/>
      </c>
      <c r="AA54" s="83" t="str">
        <f>IF($C$7="x", IF(VLOOKUP(B54,'(2) Gegevens per set'!B:Y, 24, FALSE) = "", "", VLOOKUP(B54,'(2) Gegevens per set'!B:Y, 24, FALSE)), "")</f>
        <v/>
      </c>
    </row>
    <row r="55" spans="2:27" x14ac:dyDescent="0.25">
      <c r="B55" s="31" t="s">
        <v>65</v>
      </c>
      <c r="C55" s="59" t="s">
        <v>44</v>
      </c>
      <c r="D55" s="59"/>
      <c r="E55" s="72" t="str">
        <f>IF($E$13="Ja", IF(VLOOKUP(B55,'(2) Gegevens per set'!B:V, 3, FALSE) = "", "", VLOOKUP(B55,'(2) Gegevens per set'!B:V, 3, FALSE)), "")</f>
        <v/>
      </c>
      <c r="F55" s="72" t="str">
        <f>IF($F$13="Ja", IF(VLOOKUP(B55,'(2) Gegevens per set'!B:V, 4, FALSE) = "", "", VLOOKUP(B55,'(2) Gegevens per set'!B:V, 4, FALSE)), "")</f>
        <v/>
      </c>
      <c r="G55" s="68" t="str">
        <f>IF($G$13="Ja", IF(VLOOKUP(B55,'(2) Gegevens per set'!B:V, 5, FALSE) = "", "", VLOOKUP(B55,'(2) Gegevens per set'!B:V, 5, FALSE)), "")</f>
        <v/>
      </c>
      <c r="H55" s="64" t="str">
        <f>IF($H$13="Ja", IF(VLOOKUP(B55,'(2) Gegevens per set'!B:V, 6, FALSE) = "", "", VLOOKUP(B55,'(2) Gegevens per set'!B:V, 6, FALSE)), "")</f>
        <v/>
      </c>
      <c r="I55" s="72" t="str">
        <f>IF($I$13="Ja", IF(VLOOKUP(B55,'(2) Gegevens per set'!B:V, 7, FALSE) = "", "", VLOOKUP(B55,'(2) Gegevens per set'!B:V, 7, FALSE)), "")</f>
        <v/>
      </c>
      <c r="J55" s="72" t="str">
        <f>IF($J$13="Ja", IF(VLOOKUP(B55,'(2) Gegevens per set'!B:V, 8, FALSE) = "", "", VLOOKUP(B55,'(2) Gegevens per set'!B:V, 8, FALSE)), "")</f>
        <v/>
      </c>
      <c r="K55" s="64" t="str">
        <f>IF($K$13="Ja", IF(VLOOKUP(B55,'(2) Gegevens per set'!B:V, 9, FALSE) = "", "", VLOOKUP(B55,'(2) Gegevens per set'!B:V, 9, FALSE)), "")</f>
        <v/>
      </c>
      <c r="L55" s="72" t="str">
        <f>IF($L$13="Ja", IF(VLOOKUP(B55,'(2) Gegevens per set'!B:V, 10, FALSE) = "", "", VLOOKUP(B55,'(2) Gegevens per set'!B:V, 10, FALSE)), "")</f>
        <v/>
      </c>
      <c r="M55" s="72" t="str">
        <f>IF($M$13="Ja", IF(VLOOKUP(B55,'(2) Gegevens per set'!B:V, 11, FALSE) = "", "", VLOOKUP(B55,'(2) Gegevens per set'!B:V, 11, FALSE)), "")</f>
        <v/>
      </c>
      <c r="N55" s="64" t="str">
        <f>IF($N$13="Ja", IF(VLOOKUP(B55,'(2) Gegevens per set'!B:V, 12, FALSE) = "", "", VLOOKUP(B55,'(2) Gegevens per set'!B:V, 12, FALSE)), "")</f>
        <v/>
      </c>
      <c r="O55" s="72" t="str">
        <f>IF($O$13="Ja", IF(VLOOKUP(B55,'(2) Gegevens per set'!B:V, 13, FALSE) = "", "", VLOOKUP(B55,'(2) Gegevens per set'!B:V, 13, FALSE)), "")</f>
        <v/>
      </c>
      <c r="P55" s="64" t="str">
        <f>IF($P$13="Ja", IF(VLOOKUP(B55,'(2) Gegevens per set'!B:V, 14, FALSE) = "", "", VLOOKUP(B55,'(2) Gegevens per set'!B:V, 14, FALSE)), "")</f>
        <v/>
      </c>
      <c r="Q55" s="72" t="str">
        <f>IF($Q$13="Ja", IF(VLOOKUP(B55,'(2) Gegevens per set'!B:V, 15, FALSE) = "", "", VLOOKUP(B55,'(2) Gegevens per set'!B:V, 15, FALSE)), "")</f>
        <v/>
      </c>
      <c r="R55" s="64" t="str">
        <f>IF($R$13="Ja", IF(VLOOKUP(B55,'(2) Gegevens per set'!B:V, 16, FALSE) = "", "", VLOOKUP(B55,'(2) Gegevens per set'!B:V, 16, FALSE)), "")</f>
        <v/>
      </c>
      <c r="S55" s="72" t="str">
        <f>IF($S$13="Ja", IF(VLOOKUP(B55,'(2) Gegevens per set'!B:V, 17, FALSE) = "", "", VLOOKUP(B55,'(2) Gegevens per set'!B:V, 17, FALSE)), "")</f>
        <v/>
      </c>
      <c r="T55" s="64" t="str">
        <f>IF($T$13="Ja", IF(VLOOKUP(B55,'(2) Gegevens per set'!B:V, 18, FALSE) = "", "", VLOOKUP(B55,'(2) Gegevens per set'!B:V, 18, FALSE)), "")</f>
        <v/>
      </c>
      <c r="U55" s="72" t="str">
        <f>IF($U$13="Ja", IF(VLOOKUP(B55,'(2) Gegevens per set'!B:V, 19, FALSE) = "", "", VLOOKUP(B55,'(2) Gegevens per set'!B:V, 19, FALSE)), "")</f>
        <v/>
      </c>
      <c r="V55" s="72" t="str">
        <f>IF($V$13="Ja", IF(VLOOKUP(B55,'(2) Gegevens per set'!B:V, 20, FALSE) = "", "", VLOOKUP(B55,'(2) Gegevens per set'!B:V, 20, FALSE)), "")</f>
        <v/>
      </c>
      <c r="W55" s="72" t="str">
        <f>IF($W$13="Ja", IF(VLOOKUP(B55,'(2) Gegevens per set'!B:V, 21, FALSE) = "", "", VLOOKUP(B55,'(2) Gegevens per set'!B:V, 21, FALSE)), "")</f>
        <v/>
      </c>
      <c r="X55" s="83" t="str" cm="1">
        <f t="array" ref="X55">IF($C$6&lt;&gt;"x","",IF(OR(E55:W55&lt;&gt;""),"x",""))</f>
        <v/>
      </c>
      <c r="Y55" s="83" t="str">
        <f>IF($C$8="x", IF(VLOOKUP(B55,'(2) Gegevens per set'!B:Y, 22, FALSE) = "", "", VLOOKUP(B55,'(2) Gegevens per set'!B:Y, 22, FALSE)), "")</f>
        <v/>
      </c>
      <c r="Z55" s="83" t="str">
        <f>IF($C$9="x", IF(VLOOKUP(B55,'(2) Gegevens per set'!B:Y, 23, FALSE) = "", "", VLOOKUP(B55,'(2) Gegevens per set'!B:Y, 23, FALSE)), "")</f>
        <v/>
      </c>
      <c r="AA55" s="83" t="str">
        <f>IF($C$7="x", IF(VLOOKUP(B55,'(2) Gegevens per set'!B:Y, 24, FALSE) = "", "", VLOOKUP(B55,'(2) Gegevens per set'!B:Y, 24, FALSE)), "")</f>
        <v/>
      </c>
    </row>
    <row r="56" spans="2:27" x14ac:dyDescent="0.25">
      <c r="B56" s="42" t="s">
        <v>66</v>
      </c>
      <c r="C56" s="43"/>
      <c r="D56" s="43"/>
      <c r="E56" s="47" t="str">
        <f>IF($E$13="Ja", IF(VLOOKUP(B56,'(2) Gegevens per set'!B:V, 3, FALSE) = "", "", VLOOKUP(B56,'(2) Gegevens per set'!B:V, 3, FALSE)), "")</f>
        <v/>
      </c>
      <c r="F56" s="47" t="str">
        <f>IF($F$13="Ja", IF(VLOOKUP(B56,'(2) Gegevens per set'!B:V, 4, FALSE) = "", "", VLOOKUP(B56,'(2) Gegevens per set'!B:V, 4, FALSE)), "")</f>
        <v/>
      </c>
      <c r="G56" s="47" t="str">
        <f>IF($G$13="Ja", IF(VLOOKUP(B56,'(2) Gegevens per set'!B:V, 5, FALSE) = "", "", VLOOKUP(B56,'(2) Gegevens per set'!B:V, 5, FALSE)), "")</f>
        <v/>
      </c>
      <c r="H56" s="47" t="str">
        <f>IF($H$13="Ja", IF(VLOOKUP(B56,'(2) Gegevens per set'!B:V, 6, FALSE) = "", "", VLOOKUP(B56,'(2) Gegevens per set'!B:V, 6, FALSE)), "")</f>
        <v/>
      </c>
      <c r="I56" s="47" t="str">
        <f>IF($I$13="Ja", IF(VLOOKUP(B56,'(2) Gegevens per set'!B:V, 7, FALSE) = "", "", VLOOKUP(B56,'(2) Gegevens per set'!B:V, 7, FALSE)), "")</f>
        <v/>
      </c>
      <c r="J56" s="47" t="str">
        <f>IF($J$13="Ja", IF(VLOOKUP(B56,'(2) Gegevens per set'!B:V, 8, FALSE) = "", "", VLOOKUP(B56,'(2) Gegevens per set'!B:V, 8, FALSE)), "")</f>
        <v/>
      </c>
      <c r="K56" s="47" t="str">
        <f>IF($K$13="Ja", IF(VLOOKUP(B56,'(2) Gegevens per set'!B:V, 9, FALSE) = "", "", VLOOKUP(B56,'(2) Gegevens per set'!B:V, 9, FALSE)), "")</f>
        <v/>
      </c>
      <c r="L56" s="47" t="str">
        <f>IF($L$13="Ja", IF(VLOOKUP(B56,'(2) Gegevens per set'!B:V, 10, FALSE) = "", "", VLOOKUP(B56,'(2) Gegevens per set'!B:V, 10, FALSE)), "")</f>
        <v/>
      </c>
      <c r="M56" s="47" t="str">
        <f>IF($M$13="Ja", IF(VLOOKUP(B56,'(2) Gegevens per set'!B:V, 11, FALSE) = "", "", VLOOKUP(B56,'(2) Gegevens per set'!B:V, 11, FALSE)), "")</f>
        <v/>
      </c>
      <c r="N56" s="47" t="str">
        <f>IF($N$13="Ja", IF(VLOOKUP(B56,'(2) Gegevens per set'!B:V, 12, FALSE) = "", "", VLOOKUP(B56,'(2) Gegevens per set'!B:V, 12, FALSE)), "")</f>
        <v/>
      </c>
      <c r="O56" s="47" t="str">
        <f>IF($O$13="Ja", IF(VLOOKUP(B56,'(2) Gegevens per set'!B:V, 13, FALSE) = "", "", VLOOKUP(B56,'(2) Gegevens per set'!B:V, 13, FALSE)), "")</f>
        <v/>
      </c>
      <c r="P56" s="47" t="str">
        <f>IF($P$13="Ja", IF(VLOOKUP(B56,'(2) Gegevens per set'!B:V, 14, FALSE) = "", "", VLOOKUP(B56,'(2) Gegevens per set'!B:V, 14, FALSE)), "")</f>
        <v/>
      </c>
      <c r="Q56" s="47" t="str">
        <f>IF($Q$13="Ja", IF(VLOOKUP(B56,'(2) Gegevens per set'!B:V, 15, FALSE) = "", "", VLOOKUP(B56,'(2) Gegevens per set'!B:V, 15, FALSE)), "")</f>
        <v/>
      </c>
      <c r="R56" s="47" t="str">
        <f>IF($R$13="Ja", IF(VLOOKUP(B56,'(2) Gegevens per set'!B:V, 16, FALSE) = "", "", VLOOKUP(B56,'(2) Gegevens per set'!B:V, 16, FALSE)), "")</f>
        <v/>
      </c>
      <c r="S56" s="47" t="str">
        <f>IF($S$13="Ja", IF(VLOOKUP(B56,'(2) Gegevens per set'!B:V, 17, FALSE) = "", "", VLOOKUP(B56,'(2) Gegevens per set'!B:V, 17, FALSE)), "")</f>
        <v/>
      </c>
      <c r="T56" s="47" t="str">
        <f>IF($T$13="Ja", IF(VLOOKUP(B56,'(2) Gegevens per set'!B:V, 18, FALSE) = "", "", VLOOKUP(B56,'(2) Gegevens per set'!B:V, 18, FALSE)), "")</f>
        <v/>
      </c>
      <c r="U56" s="47" t="str">
        <f>IF($U$13="Ja", IF(VLOOKUP(B56,'(2) Gegevens per set'!B:V, 19, FALSE) = "", "", VLOOKUP(B56,'(2) Gegevens per set'!B:V, 19, FALSE)), "")</f>
        <v/>
      </c>
      <c r="V56" s="47" t="str">
        <f>IF($V$13="Ja", IF(VLOOKUP(B56,'(2) Gegevens per set'!B:V, 20, FALSE) = "", "", VLOOKUP(B56,'(2) Gegevens per set'!B:V, 20, FALSE)), "")</f>
        <v/>
      </c>
      <c r="W56" s="47" t="str">
        <f>IF($W$13="Ja", IF(VLOOKUP(B56,'(2) Gegevens per set'!B:V, 21, FALSE) = "", "", VLOOKUP(B56,'(2) Gegevens per set'!B:V, 21, FALSE)), "")</f>
        <v/>
      </c>
      <c r="X56" s="81" t="str" cm="1">
        <f t="array" ref="X56">IF($C$6&lt;&gt;"x","",IF(OR(E56:W56&lt;&gt;""),"x",""))</f>
        <v/>
      </c>
      <c r="Y56" s="81" t="str">
        <f>IF($C$8="x", IF(VLOOKUP(B56,'(2) Gegevens per set'!B:Y, 22, FALSE) = "", "", VLOOKUP(B56,'(2) Gegevens per set'!B:Y, 22, FALSE)), "")</f>
        <v/>
      </c>
      <c r="Z56" s="81" t="str">
        <f>IF($C$9="x", IF(VLOOKUP(B56,'(2) Gegevens per set'!B:Y, 23, FALSE) = "", "", VLOOKUP(B56,'(2) Gegevens per set'!B:Y, 23, FALSE)), "")</f>
        <v/>
      </c>
      <c r="AA56" s="81" t="str">
        <f>IF($C$7="x", IF(VLOOKUP(B56,'(2) Gegevens per set'!B:Y, 24, FALSE) = "", "", VLOOKUP(B56,'(2) Gegevens per set'!B:Y, 24, FALSE)), "")</f>
        <v/>
      </c>
    </row>
    <row r="57" spans="2:27" x14ac:dyDescent="0.25">
      <c r="B57" s="60" t="s">
        <v>67</v>
      </c>
      <c r="C57" s="30" t="s">
        <v>6</v>
      </c>
      <c r="D57" s="30"/>
      <c r="E57" s="72" t="str">
        <f>IF($E$13="Ja", IF(VLOOKUP(B57,'(2) Gegevens per set'!B:V, 3, FALSE) = "", "", VLOOKUP(B57,'(2) Gegevens per set'!B:V, 3, FALSE)), "")</f>
        <v/>
      </c>
      <c r="F57" s="72" t="str">
        <f>IF($F$13="Ja", IF(VLOOKUP(B57,'(2) Gegevens per set'!B:V, 4, FALSE) = "", "", VLOOKUP(B57,'(2) Gegevens per set'!B:V, 4, FALSE)), "")</f>
        <v/>
      </c>
      <c r="G57" s="68" t="str">
        <f>IF($G$13="Ja", IF(VLOOKUP(B57,'(2) Gegevens per set'!B:V, 5, FALSE) = "", "", VLOOKUP(B57,'(2) Gegevens per set'!B:V, 5, FALSE)), "")</f>
        <v/>
      </c>
      <c r="H57" s="64" t="str">
        <f>IF($H$13="Ja", IF(VLOOKUP(B57,'(2) Gegevens per set'!B:V, 6, FALSE) = "", "", VLOOKUP(B57,'(2) Gegevens per set'!B:V, 6, FALSE)), "")</f>
        <v/>
      </c>
      <c r="I57" s="72" t="str">
        <f>IF($I$13="Ja", IF(VLOOKUP(B57,'(2) Gegevens per set'!B:V, 7, FALSE) = "", "", VLOOKUP(B57,'(2) Gegevens per set'!B:V, 7, FALSE)), "")</f>
        <v/>
      </c>
      <c r="J57" s="72" t="str">
        <f>IF($J$13="Ja", IF(VLOOKUP(B57,'(2) Gegevens per set'!B:V, 8, FALSE) = "", "", VLOOKUP(B57,'(2) Gegevens per set'!B:V, 8, FALSE)), "")</f>
        <v/>
      </c>
      <c r="K57" s="64" t="str">
        <f>IF($K$13="Ja", IF(VLOOKUP(B57,'(2) Gegevens per set'!B:V, 9, FALSE) = "", "", VLOOKUP(B57,'(2) Gegevens per set'!B:V, 9, FALSE)), "")</f>
        <v/>
      </c>
      <c r="L57" s="72" t="str">
        <f>IF($L$13="Ja", IF(VLOOKUP(B57,'(2) Gegevens per set'!B:V, 10, FALSE) = "", "", VLOOKUP(B57,'(2) Gegevens per set'!B:V, 10, FALSE)), "")</f>
        <v/>
      </c>
      <c r="M57" s="72" t="str">
        <f>IF($M$13="Ja", IF(VLOOKUP(B57,'(2) Gegevens per set'!B:V, 11, FALSE) = "", "", VLOOKUP(B57,'(2) Gegevens per set'!B:V, 11, FALSE)), "")</f>
        <v/>
      </c>
      <c r="N57" s="64" t="str">
        <f>IF($N$13="Ja", IF(VLOOKUP(B57,'(2) Gegevens per set'!B:V, 12, FALSE) = "", "", VLOOKUP(B57,'(2) Gegevens per set'!B:V, 12, FALSE)), "")</f>
        <v/>
      </c>
      <c r="O57" s="72" t="str">
        <f>IF($O$13="Ja", IF(VLOOKUP(B57,'(2) Gegevens per set'!B:V, 13, FALSE) = "", "", VLOOKUP(B57,'(2) Gegevens per set'!B:V, 13, FALSE)), "")</f>
        <v/>
      </c>
      <c r="P57" s="64" t="str">
        <f>IF($P$13="Ja", IF(VLOOKUP(B57,'(2) Gegevens per set'!B:V, 14, FALSE) = "", "", VLOOKUP(B57,'(2) Gegevens per set'!B:V, 14, FALSE)), "")</f>
        <v/>
      </c>
      <c r="Q57" s="72" t="str">
        <f>IF($Q$13="Ja", IF(VLOOKUP(B57,'(2) Gegevens per set'!B:V, 15, FALSE) = "", "", VLOOKUP(B57,'(2) Gegevens per set'!B:V, 15, FALSE)), "")</f>
        <v>x</v>
      </c>
      <c r="R57" s="64" t="str">
        <f>IF($R$13="Ja", IF(VLOOKUP(B57,'(2) Gegevens per set'!B:V, 16, FALSE) = "", "", VLOOKUP(B57,'(2) Gegevens per set'!B:V, 16, FALSE)), "")</f>
        <v/>
      </c>
      <c r="S57" s="72" t="str">
        <f>IF($S$13="Ja", IF(VLOOKUP(B57,'(2) Gegevens per set'!B:V, 17, FALSE) = "", "", VLOOKUP(B57,'(2) Gegevens per set'!B:V, 17, FALSE)), "")</f>
        <v/>
      </c>
      <c r="T57" s="64" t="str">
        <f>IF($T$13="Ja", IF(VLOOKUP(B57,'(2) Gegevens per set'!B:V, 18, FALSE) = "", "", VLOOKUP(B57,'(2) Gegevens per set'!B:V, 18, FALSE)), "")</f>
        <v/>
      </c>
      <c r="U57" s="72" t="str">
        <f>IF($U$13="Ja", IF(VLOOKUP(B57,'(2) Gegevens per set'!B:V, 19, FALSE) = "", "", VLOOKUP(B57,'(2) Gegevens per set'!B:V, 19, FALSE)), "")</f>
        <v/>
      </c>
      <c r="V57" s="72" t="str">
        <f>IF($V$13="Ja", IF(VLOOKUP(B57,'(2) Gegevens per set'!B:V, 20, FALSE) = "", "", VLOOKUP(B57,'(2) Gegevens per set'!B:V, 20, FALSE)), "")</f>
        <v/>
      </c>
      <c r="W57" s="72" t="str">
        <f>IF($W$13="Ja", IF(VLOOKUP(B57,'(2) Gegevens per set'!B:V, 21, FALSE) = "", "", VLOOKUP(B57,'(2) Gegevens per set'!B:V, 21, FALSE)), "")</f>
        <v/>
      </c>
      <c r="X57" s="83" t="str" cm="1">
        <f t="array" ref="X57">IF($C$6&lt;&gt;"x","",IF(OR(E57:W57&lt;&gt;""),"x",""))</f>
        <v>x</v>
      </c>
      <c r="Y57" s="83" t="str">
        <f>IF($C$8="x", IF(VLOOKUP(B57,'(2) Gegevens per set'!B:Y, 22, FALSE) = "", "", VLOOKUP(B57,'(2) Gegevens per set'!B:Y, 22, FALSE)), "")</f>
        <v/>
      </c>
      <c r="Z57" s="83" t="str">
        <f>IF($C$9="x", IF(VLOOKUP(B57,'(2) Gegevens per set'!B:Y, 23, FALSE) = "", "", VLOOKUP(B57,'(2) Gegevens per set'!B:Y, 23, FALSE)), "")</f>
        <v/>
      </c>
      <c r="AA57" s="83" t="str">
        <f>IF($C$7="x", IF(VLOOKUP(B57,'(2) Gegevens per set'!B:Y, 24, FALSE) = "", "", VLOOKUP(B57,'(2) Gegevens per set'!B:Y, 24, FALSE)), "")</f>
        <v/>
      </c>
    </row>
    <row r="58" spans="2:27" x14ac:dyDescent="0.25">
      <c r="B58" s="60" t="s">
        <v>68</v>
      </c>
      <c r="C58" s="30" t="s">
        <v>8</v>
      </c>
      <c r="D58" s="30"/>
      <c r="E58" s="72" t="str">
        <f>IF($E$13="Ja", IF(VLOOKUP(B58,'(2) Gegevens per set'!B:V, 3, FALSE) = "", "", VLOOKUP(B58,'(2) Gegevens per set'!B:V, 3, FALSE)), "")</f>
        <v/>
      </c>
      <c r="F58" s="72" t="str">
        <f>IF($F$13="Ja", IF(VLOOKUP(B58,'(2) Gegevens per set'!B:V, 4, FALSE) = "", "", VLOOKUP(B58,'(2) Gegevens per set'!B:V, 4, FALSE)), "")</f>
        <v/>
      </c>
      <c r="G58" s="68" t="str">
        <f>IF($G$13="Ja", IF(VLOOKUP(B58,'(2) Gegevens per set'!B:V, 5, FALSE) = "", "", VLOOKUP(B58,'(2) Gegevens per set'!B:V, 5, FALSE)), "")</f>
        <v/>
      </c>
      <c r="H58" s="64" t="str">
        <f>IF($H$13="Ja", IF(VLOOKUP(B58,'(2) Gegevens per set'!B:V, 6, FALSE) = "", "", VLOOKUP(B58,'(2) Gegevens per set'!B:V, 6, FALSE)), "")</f>
        <v/>
      </c>
      <c r="I58" s="72" t="str">
        <f>IF($I$13="Ja", IF(VLOOKUP(B58,'(2) Gegevens per set'!B:V, 7, FALSE) = "", "", VLOOKUP(B58,'(2) Gegevens per set'!B:V, 7, FALSE)), "")</f>
        <v/>
      </c>
      <c r="J58" s="72" t="str">
        <f>IF($J$13="Ja", IF(VLOOKUP(B58,'(2) Gegevens per set'!B:V, 8, FALSE) = "", "", VLOOKUP(B58,'(2) Gegevens per set'!B:V, 8, FALSE)), "")</f>
        <v/>
      </c>
      <c r="K58" s="64" t="str">
        <f>IF($K$13="Ja", IF(VLOOKUP(B58,'(2) Gegevens per set'!B:V, 9, FALSE) = "", "", VLOOKUP(B58,'(2) Gegevens per set'!B:V, 9, FALSE)), "")</f>
        <v/>
      </c>
      <c r="L58" s="72" t="str">
        <f>IF($L$13="Ja", IF(VLOOKUP(B58,'(2) Gegevens per set'!B:V, 10, FALSE) = "", "", VLOOKUP(B58,'(2) Gegevens per set'!B:V, 10, FALSE)), "")</f>
        <v/>
      </c>
      <c r="M58" s="72" t="str">
        <f>IF($M$13="Ja", IF(VLOOKUP(B58,'(2) Gegevens per set'!B:V, 11, FALSE) = "", "", VLOOKUP(B58,'(2) Gegevens per set'!B:V, 11, FALSE)), "")</f>
        <v/>
      </c>
      <c r="N58" s="64" t="str">
        <f>IF($N$13="Ja", IF(VLOOKUP(B58,'(2) Gegevens per set'!B:V, 12, FALSE) = "", "", VLOOKUP(B58,'(2) Gegevens per set'!B:V, 12, FALSE)), "")</f>
        <v/>
      </c>
      <c r="O58" s="72" t="str">
        <f>IF($O$13="Ja", IF(VLOOKUP(B58,'(2) Gegevens per set'!B:V, 13, FALSE) = "", "", VLOOKUP(B58,'(2) Gegevens per set'!B:V, 13, FALSE)), "")</f>
        <v/>
      </c>
      <c r="P58" s="64" t="str">
        <f>IF($P$13="Ja", IF(VLOOKUP(B58,'(2) Gegevens per set'!B:V, 14, FALSE) = "", "", VLOOKUP(B58,'(2) Gegevens per set'!B:V, 14, FALSE)), "")</f>
        <v/>
      </c>
      <c r="Q58" s="72" t="str">
        <f>IF($Q$13="Ja", IF(VLOOKUP(B58,'(2) Gegevens per set'!B:V, 15, FALSE) = "", "", VLOOKUP(B58,'(2) Gegevens per set'!B:V, 15, FALSE)), "")</f>
        <v>x</v>
      </c>
      <c r="R58" s="64" t="str">
        <f>IF($R$13="Ja", IF(VLOOKUP(B58,'(2) Gegevens per set'!B:V, 16, FALSE) = "", "", VLOOKUP(B58,'(2) Gegevens per set'!B:V, 16, FALSE)), "")</f>
        <v/>
      </c>
      <c r="S58" s="72" t="str">
        <f>IF($S$13="Ja", IF(VLOOKUP(B58,'(2) Gegevens per set'!B:V, 17, FALSE) = "", "", VLOOKUP(B58,'(2) Gegevens per set'!B:V, 17, FALSE)), "")</f>
        <v/>
      </c>
      <c r="T58" s="64" t="str">
        <f>IF($T$13="Ja", IF(VLOOKUP(B58,'(2) Gegevens per set'!B:V, 18, FALSE) = "", "", VLOOKUP(B58,'(2) Gegevens per set'!B:V, 18, FALSE)), "")</f>
        <v/>
      </c>
      <c r="U58" s="72" t="str">
        <f>IF($U$13="Ja", IF(VLOOKUP(B58,'(2) Gegevens per set'!B:V, 19, FALSE) = "", "", VLOOKUP(B58,'(2) Gegevens per set'!B:V, 19, FALSE)), "")</f>
        <v/>
      </c>
      <c r="V58" s="72" t="str">
        <f>IF($V$13="Ja", IF(VLOOKUP(B58,'(2) Gegevens per set'!B:V, 20, FALSE) = "", "", VLOOKUP(B58,'(2) Gegevens per set'!B:V, 20, FALSE)), "")</f>
        <v/>
      </c>
      <c r="W58" s="72" t="str">
        <f>IF($W$13="Ja", IF(VLOOKUP(B58,'(2) Gegevens per set'!B:V, 21, FALSE) = "", "", VLOOKUP(B58,'(2) Gegevens per set'!B:V, 21, FALSE)), "")</f>
        <v/>
      </c>
      <c r="X58" s="83" t="str" cm="1">
        <f t="array" ref="X58">IF($C$6&lt;&gt;"x","",IF(OR(E58:W58&lt;&gt;""),"x",""))</f>
        <v>x</v>
      </c>
      <c r="Y58" s="83" t="str">
        <f>IF($C$8="x", IF(VLOOKUP(B58,'(2) Gegevens per set'!B:Y, 22, FALSE) = "", "", VLOOKUP(B58,'(2) Gegevens per set'!B:Y, 22, FALSE)), "")</f>
        <v/>
      </c>
      <c r="Z58" s="83" t="str">
        <f>IF($C$9="x", IF(VLOOKUP(B58,'(2) Gegevens per set'!B:Y, 23, FALSE) = "", "", VLOOKUP(B58,'(2) Gegevens per set'!B:Y, 23, FALSE)), "")</f>
        <v/>
      </c>
      <c r="AA58" s="83" t="str">
        <f>IF($C$7="x", IF(VLOOKUP(B58,'(2) Gegevens per set'!B:Y, 24, FALSE) = "", "", VLOOKUP(B58,'(2) Gegevens per set'!B:Y, 24, FALSE)), "")</f>
        <v/>
      </c>
    </row>
    <row r="59" spans="2:27" x14ac:dyDescent="0.25">
      <c r="B59" s="60" t="s">
        <v>69</v>
      </c>
      <c r="C59" s="30" t="s">
        <v>10</v>
      </c>
      <c r="D59" s="30"/>
      <c r="E59" s="72" t="str">
        <f>IF($E$13="Ja", IF(VLOOKUP(B59,'(2) Gegevens per set'!B:V, 3, FALSE) = "", "", VLOOKUP(B59,'(2) Gegevens per set'!B:V, 3, FALSE)), "")</f>
        <v/>
      </c>
      <c r="F59" s="72" t="str">
        <f>IF($F$13="Ja", IF(VLOOKUP(B59,'(2) Gegevens per set'!B:V, 4, FALSE) = "", "", VLOOKUP(B59,'(2) Gegevens per set'!B:V, 4, FALSE)), "")</f>
        <v/>
      </c>
      <c r="G59" s="68" t="str">
        <f>IF($G$13="Ja", IF(VLOOKUP(B59,'(2) Gegevens per set'!B:V, 5, FALSE) = "", "", VLOOKUP(B59,'(2) Gegevens per set'!B:V, 5, FALSE)), "")</f>
        <v/>
      </c>
      <c r="H59" s="64" t="str">
        <f>IF($H$13="Ja", IF(VLOOKUP(B59,'(2) Gegevens per set'!B:V, 6, FALSE) = "", "", VLOOKUP(B59,'(2) Gegevens per set'!B:V, 6, FALSE)), "")</f>
        <v/>
      </c>
      <c r="I59" s="72" t="str">
        <f>IF($I$13="Ja", IF(VLOOKUP(B59,'(2) Gegevens per set'!B:V, 7, FALSE) = "", "", VLOOKUP(B59,'(2) Gegevens per set'!B:V, 7, FALSE)), "")</f>
        <v/>
      </c>
      <c r="J59" s="72" t="str">
        <f>IF($J$13="Ja", IF(VLOOKUP(B59,'(2) Gegevens per set'!B:V, 8, FALSE) = "", "", VLOOKUP(B59,'(2) Gegevens per set'!B:V, 8, FALSE)), "")</f>
        <v/>
      </c>
      <c r="K59" s="64" t="str">
        <f>IF($K$13="Ja", IF(VLOOKUP(B59,'(2) Gegevens per set'!B:V, 9, FALSE) = "", "", VLOOKUP(B59,'(2) Gegevens per set'!B:V, 9, FALSE)), "")</f>
        <v/>
      </c>
      <c r="L59" s="72" t="str">
        <f>IF($L$13="Ja", IF(VLOOKUP(B59,'(2) Gegevens per set'!B:V, 10, FALSE) = "", "", VLOOKUP(B59,'(2) Gegevens per set'!B:V, 10, FALSE)), "")</f>
        <v/>
      </c>
      <c r="M59" s="72" t="str">
        <f>IF($M$13="Ja", IF(VLOOKUP(B59,'(2) Gegevens per set'!B:V, 11, FALSE) = "", "", VLOOKUP(B59,'(2) Gegevens per set'!B:V, 11, FALSE)), "")</f>
        <v/>
      </c>
      <c r="N59" s="64" t="str">
        <f>IF($N$13="Ja", IF(VLOOKUP(B59,'(2) Gegevens per set'!B:V, 12, FALSE) = "", "", VLOOKUP(B59,'(2) Gegevens per set'!B:V, 12, FALSE)), "")</f>
        <v/>
      </c>
      <c r="O59" s="72" t="str">
        <f>IF($O$13="Ja", IF(VLOOKUP(B59,'(2) Gegevens per set'!B:V, 13, FALSE) = "", "", VLOOKUP(B59,'(2) Gegevens per set'!B:V, 13, FALSE)), "")</f>
        <v/>
      </c>
      <c r="P59" s="64" t="str">
        <f>IF($P$13="Ja", IF(VLOOKUP(B59,'(2) Gegevens per set'!B:V, 14, FALSE) = "", "", VLOOKUP(B59,'(2) Gegevens per set'!B:V, 14, FALSE)), "")</f>
        <v/>
      </c>
      <c r="Q59" s="72" t="str">
        <f>IF($Q$13="Ja", IF(VLOOKUP(B59,'(2) Gegevens per set'!B:V, 15, FALSE) = "", "", VLOOKUP(B59,'(2) Gegevens per set'!B:V, 15, FALSE)), "")</f>
        <v>x</v>
      </c>
      <c r="R59" s="64" t="str">
        <f>IF($R$13="Ja", IF(VLOOKUP(B59,'(2) Gegevens per set'!B:V, 16, FALSE) = "", "", VLOOKUP(B59,'(2) Gegevens per set'!B:V, 16, FALSE)), "")</f>
        <v/>
      </c>
      <c r="S59" s="72" t="str">
        <f>IF($S$13="Ja", IF(VLOOKUP(B59,'(2) Gegevens per set'!B:V, 17, FALSE) = "", "", VLOOKUP(B59,'(2) Gegevens per set'!B:V, 17, FALSE)), "")</f>
        <v/>
      </c>
      <c r="T59" s="64" t="str">
        <f>IF($T$13="Ja", IF(VLOOKUP(B59,'(2) Gegevens per set'!B:V, 18, FALSE) = "", "", VLOOKUP(B59,'(2) Gegevens per set'!B:V, 18, FALSE)), "")</f>
        <v/>
      </c>
      <c r="U59" s="72" t="str">
        <f>IF($U$13="Ja", IF(VLOOKUP(B59,'(2) Gegevens per set'!B:V, 19, FALSE) = "", "", VLOOKUP(B59,'(2) Gegevens per set'!B:V, 19, FALSE)), "")</f>
        <v/>
      </c>
      <c r="V59" s="72" t="str">
        <f>IF($V$13="Ja", IF(VLOOKUP(B59,'(2) Gegevens per set'!B:V, 20, FALSE) = "", "", VLOOKUP(B59,'(2) Gegevens per set'!B:V, 20, FALSE)), "")</f>
        <v/>
      </c>
      <c r="W59" s="72" t="str">
        <f>IF($W$13="Ja", IF(VLOOKUP(B59,'(2) Gegevens per set'!B:V, 21, FALSE) = "", "", VLOOKUP(B59,'(2) Gegevens per set'!B:V, 21, FALSE)), "")</f>
        <v/>
      </c>
      <c r="X59" s="83" t="str" cm="1">
        <f t="array" ref="X59">IF($C$6&lt;&gt;"x","",IF(OR(E59:W59&lt;&gt;""),"x",""))</f>
        <v>x</v>
      </c>
      <c r="Y59" s="83" t="str">
        <f>IF($C$8="x", IF(VLOOKUP(B59,'(2) Gegevens per set'!B:Y, 22, FALSE) = "", "", VLOOKUP(B59,'(2) Gegevens per set'!B:Y, 22, FALSE)), "")</f>
        <v/>
      </c>
      <c r="Z59" s="83" t="str">
        <f>IF($C$9="x", IF(VLOOKUP(B59,'(2) Gegevens per set'!B:Y, 23, FALSE) = "", "", VLOOKUP(B59,'(2) Gegevens per set'!B:Y, 23, FALSE)), "")</f>
        <v/>
      </c>
      <c r="AA59" s="83" t="str">
        <f>IF($C$7="x", IF(VLOOKUP(B59,'(2) Gegevens per set'!B:Y, 24, FALSE) = "", "", VLOOKUP(B59,'(2) Gegevens per set'!B:Y, 24, FALSE)), "")</f>
        <v/>
      </c>
    </row>
    <row r="60" spans="2:27" x14ac:dyDescent="0.25">
      <c r="B60" s="60" t="s">
        <v>70</v>
      </c>
      <c r="C60" s="30" t="s">
        <v>12</v>
      </c>
      <c r="D60" s="30"/>
      <c r="E60" s="72" t="str">
        <f>IF($E$13="Ja", IF(VLOOKUP(B60,'(2) Gegevens per set'!B:V, 3, FALSE) = "", "", VLOOKUP(B60,'(2) Gegevens per set'!B:V, 3, FALSE)), "")</f>
        <v/>
      </c>
      <c r="F60" s="72" t="str">
        <f>IF($F$13="Ja", IF(VLOOKUP(B60,'(2) Gegevens per set'!B:V, 4, FALSE) = "", "", VLOOKUP(B60,'(2) Gegevens per set'!B:V, 4, FALSE)), "")</f>
        <v/>
      </c>
      <c r="G60" s="68" t="str">
        <f>IF($G$13="Ja", IF(VLOOKUP(B60,'(2) Gegevens per set'!B:V, 5, FALSE) = "", "", VLOOKUP(B60,'(2) Gegevens per set'!B:V, 5, FALSE)), "")</f>
        <v/>
      </c>
      <c r="H60" s="64" t="str">
        <f>IF($H$13="Ja", IF(VLOOKUP(B60,'(2) Gegevens per set'!B:V, 6, FALSE) = "", "", VLOOKUP(B60,'(2) Gegevens per set'!B:V, 6, FALSE)), "")</f>
        <v/>
      </c>
      <c r="I60" s="72" t="str">
        <f>IF($I$13="Ja", IF(VLOOKUP(B60,'(2) Gegevens per set'!B:V, 7, FALSE) = "", "", VLOOKUP(B60,'(2) Gegevens per set'!B:V, 7, FALSE)), "")</f>
        <v/>
      </c>
      <c r="J60" s="72" t="str">
        <f>IF($J$13="Ja", IF(VLOOKUP(B60,'(2) Gegevens per set'!B:V, 8, FALSE) = "", "", VLOOKUP(B60,'(2) Gegevens per set'!B:V, 8, FALSE)), "")</f>
        <v/>
      </c>
      <c r="K60" s="64" t="str">
        <f>IF($K$13="Ja", IF(VLOOKUP(B60,'(2) Gegevens per set'!B:V, 9, FALSE) = "", "", VLOOKUP(B60,'(2) Gegevens per set'!B:V, 9, FALSE)), "")</f>
        <v/>
      </c>
      <c r="L60" s="72" t="str">
        <f>IF($L$13="Ja", IF(VLOOKUP(B60,'(2) Gegevens per set'!B:V, 10, FALSE) = "", "", VLOOKUP(B60,'(2) Gegevens per set'!B:V, 10, FALSE)), "")</f>
        <v/>
      </c>
      <c r="M60" s="72" t="str">
        <f>IF($M$13="Ja", IF(VLOOKUP(B60,'(2) Gegevens per set'!B:V, 11, FALSE) = "", "", VLOOKUP(B60,'(2) Gegevens per set'!B:V, 11, FALSE)), "")</f>
        <v/>
      </c>
      <c r="N60" s="64" t="str">
        <f>IF($N$13="Ja", IF(VLOOKUP(B60,'(2) Gegevens per set'!B:V, 12, FALSE) = "", "", VLOOKUP(B60,'(2) Gegevens per set'!B:V, 12, FALSE)), "")</f>
        <v/>
      </c>
      <c r="O60" s="72" t="str">
        <f>IF($O$13="Ja", IF(VLOOKUP(B60,'(2) Gegevens per set'!B:V, 13, FALSE) = "", "", VLOOKUP(B60,'(2) Gegevens per set'!B:V, 13, FALSE)), "")</f>
        <v/>
      </c>
      <c r="P60" s="64" t="str">
        <f>IF($P$13="Ja", IF(VLOOKUP(B60,'(2) Gegevens per set'!B:V, 14, FALSE) = "", "", VLOOKUP(B60,'(2) Gegevens per set'!B:V, 14, FALSE)), "")</f>
        <v/>
      </c>
      <c r="Q60" s="72" t="str">
        <f>IF($Q$13="Ja", IF(VLOOKUP(B60,'(2) Gegevens per set'!B:V, 15, FALSE) = "", "", VLOOKUP(B60,'(2) Gegevens per set'!B:V, 15, FALSE)), "")</f>
        <v/>
      </c>
      <c r="R60" s="64" t="str">
        <f>IF($R$13="Ja", IF(VLOOKUP(B60,'(2) Gegevens per set'!B:V, 16, FALSE) = "", "", VLOOKUP(B60,'(2) Gegevens per set'!B:V, 16, FALSE)), "")</f>
        <v/>
      </c>
      <c r="S60" s="72" t="str">
        <f>IF($S$13="Ja", IF(VLOOKUP(B60,'(2) Gegevens per set'!B:V, 17, FALSE) = "", "", VLOOKUP(B60,'(2) Gegevens per set'!B:V, 17, FALSE)), "")</f>
        <v/>
      </c>
      <c r="T60" s="64" t="str">
        <f>IF($T$13="Ja", IF(VLOOKUP(B60,'(2) Gegevens per set'!B:V, 18, FALSE) = "", "", VLOOKUP(B60,'(2) Gegevens per set'!B:V, 18, FALSE)), "")</f>
        <v/>
      </c>
      <c r="U60" s="72" t="str">
        <f>IF($U$13="Ja", IF(VLOOKUP(B60,'(2) Gegevens per set'!B:V, 19, FALSE) = "", "", VLOOKUP(B60,'(2) Gegevens per set'!B:V, 19, FALSE)), "")</f>
        <v/>
      </c>
      <c r="V60" s="72" t="str">
        <f>IF($V$13="Ja", IF(VLOOKUP(B60,'(2) Gegevens per set'!B:V, 20, FALSE) = "", "", VLOOKUP(B60,'(2) Gegevens per set'!B:V, 20, FALSE)), "")</f>
        <v/>
      </c>
      <c r="W60" s="72" t="str">
        <f>IF($W$13="Ja", IF(VLOOKUP(B60,'(2) Gegevens per set'!B:V, 21, FALSE) = "", "", VLOOKUP(B60,'(2) Gegevens per set'!B:V, 21, FALSE)), "")</f>
        <v/>
      </c>
      <c r="X60" s="83" t="str" cm="1">
        <f t="array" ref="X60">IF($C$6&lt;&gt;"x","",IF(OR(E60:W60&lt;&gt;""),"x",""))</f>
        <v/>
      </c>
      <c r="Y60" s="83" t="str">
        <f>IF($C$8="x", IF(VLOOKUP(B60,'(2) Gegevens per set'!B:Y, 22, FALSE) = "", "", VLOOKUP(B60,'(2) Gegevens per set'!B:Y, 22, FALSE)), "")</f>
        <v/>
      </c>
      <c r="Z60" s="83" t="str">
        <f>IF($C$9="x", IF(VLOOKUP(B60,'(2) Gegevens per set'!B:Y, 23, FALSE) = "", "", VLOOKUP(B60,'(2) Gegevens per set'!B:Y, 23, FALSE)), "")</f>
        <v/>
      </c>
      <c r="AA60" s="83" t="str">
        <f>IF($C$7="x", IF(VLOOKUP(B60,'(2) Gegevens per set'!B:Y, 24, FALSE) = "", "", VLOOKUP(B60,'(2) Gegevens per set'!B:Y, 24, FALSE)), "")</f>
        <v/>
      </c>
    </row>
    <row r="61" spans="2:27" x14ac:dyDescent="0.25">
      <c r="B61" s="60" t="s">
        <v>71</v>
      </c>
      <c r="C61" s="30" t="s">
        <v>14</v>
      </c>
      <c r="D61" s="30"/>
      <c r="E61" s="72" t="str">
        <f>IF($E$13="Ja", IF(VLOOKUP(B61,'(2) Gegevens per set'!B:V, 3, FALSE) = "", "", VLOOKUP(B61,'(2) Gegevens per set'!B:V, 3, FALSE)), "")</f>
        <v/>
      </c>
      <c r="F61" s="72" t="str">
        <f>IF($F$13="Ja", IF(VLOOKUP(B61,'(2) Gegevens per set'!B:V, 4, FALSE) = "", "", VLOOKUP(B61,'(2) Gegevens per set'!B:V, 4, FALSE)), "")</f>
        <v/>
      </c>
      <c r="G61" s="68" t="str">
        <f>IF($G$13="Ja", IF(VLOOKUP(B61,'(2) Gegevens per set'!B:V, 5, FALSE) = "", "", VLOOKUP(B61,'(2) Gegevens per set'!B:V, 5, FALSE)), "")</f>
        <v/>
      </c>
      <c r="H61" s="64" t="str">
        <f>IF($H$13="Ja", IF(VLOOKUP(B61,'(2) Gegevens per set'!B:V, 6, FALSE) = "", "", VLOOKUP(B61,'(2) Gegevens per set'!B:V, 6, FALSE)), "")</f>
        <v/>
      </c>
      <c r="I61" s="72" t="str">
        <f>IF($I$13="Ja", IF(VLOOKUP(B61,'(2) Gegevens per set'!B:V, 7, FALSE) = "", "", VLOOKUP(B61,'(2) Gegevens per set'!B:V, 7, FALSE)), "")</f>
        <v/>
      </c>
      <c r="J61" s="72" t="str">
        <f>IF($J$13="Ja", IF(VLOOKUP(B61,'(2) Gegevens per set'!B:V, 8, FALSE) = "", "", VLOOKUP(B61,'(2) Gegevens per set'!B:V, 8, FALSE)), "")</f>
        <v/>
      </c>
      <c r="K61" s="64" t="str">
        <f>IF($K$13="Ja", IF(VLOOKUP(B61,'(2) Gegevens per set'!B:V, 9, FALSE) = "", "", VLOOKUP(B61,'(2) Gegevens per set'!B:V, 9, FALSE)), "")</f>
        <v/>
      </c>
      <c r="L61" s="72" t="str">
        <f>IF($L$13="Ja", IF(VLOOKUP(B61,'(2) Gegevens per set'!B:V, 10, FALSE) = "", "", VLOOKUP(B61,'(2) Gegevens per set'!B:V, 10, FALSE)), "")</f>
        <v/>
      </c>
      <c r="M61" s="72" t="str">
        <f>IF($M$13="Ja", IF(VLOOKUP(B61,'(2) Gegevens per set'!B:V, 11, FALSE) = "", "", VLOOKUP(B61,'(2) Gegevens per set'!B:V, 11, FALSE)), "")</f>
        <v/>
      </c>
      <c r="N61" s="64" t="str">
        <f>IF($N$13="Ja", IF(VLOOKUP(B61,'(2) Gegevens per set'!B:V, 12, FALSE) = "", "", VLOOKUP(B61,'(2) Gegevens per set'!B:V, 12, FALSE)), "")</f>
        <v/>
      </c>
      <c r="O61" s="72" t="str">
        <f>IF($O$13="Ja", IF(VLOOKUP(B61,'(2) Gegevens per set'!B:V, 13, FALSE) = "", "", VLOOKUP(B61,'(2) Gegevens per set'!B:V, 13, FALSE)), "")</f>
        <v/>
      </c>
      <c r="P61" s="64" t="str">
        <f>IF($P$13="Ja", IF(VLOOKUP(B61,'(2) Gegevens per set'!B:V, 14, FALSE) = "", "", VLOOKUP(B61,'(2) Gegevens per set'!B:V, 14, FALSE)), "")</f>
        <v/>
      </c>
      <c r="Q61" s="72" t="str">
        <f>IF($Q$13="Ja", IF(VLOOKUP(B61,'(2) Gegevens per set'!B:V, 15, FALSE) = "", "", VLOOKUP(B61,'(2) Gegevens per set'!B:V, 15, FALSE)), "")</f>
        <v>x</v>
      </c>
      <c r="R61" s="64" t="str">
        <f>IF($R$13="Ja", IF(VLOOKUP(B61,'(2) Gegevens per set'!B:V, 16, FALSE) = "", "", VLOOKUP(B61,'(2) Gegevens per set'!B:V, 16, FALSE)), "")</f>
        <v/>
      </c>
      <c r="S61" s="72" t="str">
        <f>IF($S$13="Ja", IF(VLOOKUP(B61,'(2) Gegevens per set'!B:V, 17, FALSE) = "", "", VLOOKUP(B61,'(2) Gegevens per set'!B:V, 17, FALSE)), "")</f>
        <v/>
      </c>
      <c r="T61" s="64" t="str">
        <f>IF($T$13="Ja", IF(VLOOKUP(B61,'(2) Gegevens per set'!B:V, 18, FALSE) = "", "", VLOOKUP(B61,'(2) Gegevens per set'!B:V, 18, FALSE)), "")</f>
        <v/>
      </c>
      <c r="U61" s="72" t="str">
        <f>IF($U$13="Ja", IF(VLOOKUP(B61,'(2) Gegevens per set'!B:V, 19, FALSE) = "", "", VLOOKUP(B61,'(2) Gegevens per set'!B:V, 19, FALSE)), "")</f>
        <v/>
      </c>
      <c r="V61" s="72" t="str">
        <f>IF($V$13="Ja", IF(VLOOKUP(B61,'(2) Gegevens per set'!B:V, 20, FALSE) = "", "", VLOOKUP(B61,'(2) Gegevens per set'!B:V, 20, FALSE)), "")</f>
        <v/>
      </c>
      <c r="W61" s="72" t="str">
        <f>IF($W$13="Ja", IF(VLOOKUP(B61,'(2) Gegevens per set'!B:V, 21, FALSE) = "", "", VLOOKUP(B61,'(2) Gegevens per set'!B:V, 21, FALSE)), "")</f>
        <v/>
      </c>
      <c r="X61" s="83" t="str" cm="1">
        <f t="array" ref="X61">IF($C$6&lt;&gt;"x","",IF(OR(E61:W61&lt;&gt;""),"x",""))</f>
        <v>x</v>
      </c>
      <c r="Y61" s="83" t="str">
        <f>IF($C$8="x", IF(VLOOKUP(B61,'(2) Gegevens per set'!B:Y, 22, FALSE) = "", "", VLOOKUP(B61,'(2) Gegevens per set'!B:Y, 22, FALSE)), "")</f>
        <v/>
      </c>
      <c r="Z61" s="83" t="str">
        <f>IF($C$9="x", IF(VLOOKUP(B61,'(2) Gegevens per set'!B:Y, 23, FALSE) = "", "", VLOOKUP(B61,'(2) Gegevens per set'!B:Y, 23, FALSE)), "")</f>
        <v/>
      </c>
      <c r="AA61" s="83" t="str">
        <f>IF($C$7="x", IF(VLOOKUP(B61,'(2) Gegevens per set'!B:Y, 24, FALSE) = "", "", VLOOKUP(B61,'(2) Gegevens per set'!B:Y, 24, FALSE)), "")</f>
        <v/>
      </c>
    </row>
    <row r="62" spans="2:27" x14ac:dyDescent="0.25">
      <c r="B62" s="60" t="s">
        <v>72</v>
      </c>
      <c r="C62" s="30" t="s">
        <v>16</v>
      </c>
      <c r="D62" s="30"/>
      <c r="E62" s="72" t="str">
        <f>IF($E$13="Ja", IF(VLOOKUP(B62,'(2) Gegevens per set'!B:V, 3, FALSE) = "", "", VLOOKUP(B62,'(2) Gegevens per set'!B:V, 3, FALSE)), "")</f>
        <v/>
      </c>
      <c r="F62" s="72" t="str">
        <f>IF($F$13="Ja", IF(VLOOKUP(B62,'(2) Gegevens per set'!B:V, 4, FALSE) = "", "", VLOOKUP(B62,'(2) Gegevens per set'!B:V, 4, FALSE)), "")</f>
        <v/>
      </c>
      <c r="G62" s="68" t="str">
        <f>IF($G$13="Ja", IF(VLOOKUP(B62,'(2) Gegevens per set'!B:V, 5, FALSE) = "", "", VLOOKUP(B62,'(2) Gegevens per set'!B:V, 5, FALSE)), "")</f>
        <v/>
      </c>
      <c r="H62" s="64" t="str">
        <f>IF($H$13="Ja", IF(VLOOKUP(B62,'(2) Gegevens per set'!B:V, 6, FALSE) = "", "", VLOOKUP(B62,'(2) Gegevens per set'!B:V, 6, FALSE)), "")</f>
        <v/>
      </c>
      <c r="I62" s="72" t="str">
        <f>IF($I$13="Ja", IF(VLOOKUP(B62,'(2) Gegevens per set'!B:V, 7, FALSE) = "", "", VLOOKUP(B62,'(2) Gegevens per set'!B:V, 7, FALSE)), "")</f>
        <v/>
      </c>
      <c r="J62" s="72" t="str">
        <f>IF($J$13="Ja", IF(VLOOKUP(B62,'(2) Gegevens per set'!B:V, 8, FALSE) = "", "", VLOOKUP(B62,'(2) Gegevens per set'!B:V, 8, FALSE)), "")</f>
        <v/>
      </c>
      <c r="K62" s="64" t="str">
        <f>IF($K$13="Ja", IF(VLOOKUP(B62,'(2) Gegevens per set'!B:V, 9, FALSE) = "", "", VLOOKUP(B62,'(2) Gegevens per set'!B:V, 9, FALSE)), "")</f>
        <v/>
      </c>
      <c r="L62" s="72" t="str">
        <f>IF($L$13="Ja", IF(VLOOKUP(B62,'(2) Gegevens per set'!B:V, 10, FALSE) = "", "", VLOOKUP(B62,'(2) Gegevens per set'!B:V, 10, FALSE)), "")</f>
        <v/>
      </c>
      <c r="M62" s="72" t="str">
        <f>IF($M$13="Ja", IF(VLOOKUP(B62,'(2) Gegevens per set'!B:V, 11, FALSE) = "", "", VLOOKUP(B62,'(2) Gegevens per set'!B:V, 11, FALSE)), "")</f>
        <v/>
      </c>
      <c r="N62" s="64" t="str">
        <f>IF($N$13="Ja", IF(VLOOKUP(B62,'(2) Gegevens per set'!B:V, 12, FALSE) = "", "", VLOOKUP(B62,'(2) Gegevens per set'!B:V, 12, FALSE)), "")</f>
        <v/>
      </c>
      <c r="O62" s="72" t="str">
        <f>IF($O$13="Ja", IF(VLOOKUP(B62,'(2) Gegevens per set'!B:V, 13, FALSE) = "", "", VLOOKUP(B62,'(2) Gegevens per set'!B:V, 13, FALSE)), "")</f>
        <v/>
      </c>
      <c r="P62" s="64" t="str">
        <f>IF($P$13="Ja", IF(VLOOKUP(B62,'(2) Gegevens per set'!B:V, 14, FALSE) = "", "", VLOOKUP(B62,'(2) Gegevens per set'!B:V, 14, FALSE)), "")</f>
        <v/>
      </c>
      <c r="Q62" s="72" t="str">
        <f>IF($Q$13="Ja", IF(VLOOKUP(B62,'(2) Gegevens per set'!B:V, 15, FALSE) = "", "", VLOOKUP(B62,'(2) Gegevens per set'!B:V, 15, FALSE)), "")</f>
        <v>x</v>
      </c>
      <c r="R62" s="64" t="str">
        <f>IF($R$13="Ja", IF(VLOOKUP(B62,'(2) Gegevens per set'!B:V, 16, FALSE) = "", "", VLOOKUP(B62,'(2) Gegevens per set'!B:V, 16, FALSE)), "")</f>
        <v/>
      </c>
      <c r="S62" s="72" t="str">
        <f>IF($S$13="Ja", IF(VLOOKUP(B62,'(2) Gegevens per set'!B:V, 17, FALSE) = "", "", VLOOKUP(B62,'(2) Gegevens per set'!B:V, 17, FALSE)), "")</f>
        <v/>
      </c>
      <c r="T62" s="64" t="str">
        <f>IF($T$13="Ja", IF(VLOOKUP(B62,'(2) Gegevens per set'!B:V, 18, FALSE) = "", "", VLOOKUP(B62,'(2) Gegevens per set'!B:V, 18, FALSE)), "")</f>
        <v/>
      </c>
      <c r="U62" s="72" t="str">
        <f>IF($U$13="Ja", IF(VLOOKUP(B62,'(2) Gegevens per set'!B:V, 19, FALSE) = "", "", VLOOKUP(B62,'(2) Gegevens per set'!B:V, 19, FALSE)), "")</f>
        <v/>
      </c>
      <c r="V62" s="72" t="str">
        <f>IF($V$13="Ja", IF(VLOOKUP(B62,'(2) Gegevens per set'!B:V, 20, FALSE) = "", "", VLOOKUP(B62,'(2) Gegevens per set'!B:V, 20, FALSE)), "")</f>
        <v/>
      </c>
      <c r="W62" s="72" t="str">
        <f>IF($W$13="Ja", IF(VLOOKUP(B62,'(2) Gegevens per set'!B:V, 21, FALSE) = "", "", VLOOKUP(B62,'(2) Gegevens per set'!B:V, 21, FALSE)), "")</f>
        <v/>
      </c>
      <c r="X62" s="83" t="str" cm="1">
        <f t="array" ref="X62">IF($C$6&lt;&gt;"x","",IF(OR(E62:W62&lt;&gt;""),"x",""))</f>
        <v>x</v>
      </c>
      <c r="Y62" s="83" t="str">
        <f>IF($C$8="x", IF(VLOOKUP(B62,'(2) Gegevens per set'!B:Y, 22, FALSE) = "", "", VLOOKUP(B62,'(2) Gegevens per set'!B:Y, 22, FALSE)), "")</f>
        <v/>
      </c>
      <c r="Z62" s="83" t="str">
        <f>IF($C$9="x", IF(VLOOKUP(B62,'(2) Gegevens per set'!B:Y, 23, FALSE) = "", "", VLOOKUP(B62,'(2) Gegevens per set'!B:Y, 23, FALSE)), "")</f>
        <v/>
      </c>
      <c r="AA62" s="83" t="str">
        <f>IF($C$7="x", IF(VLOOKUP(B62,'(2) Gegevens per set'!B:Y, 24, FALSE) = "", "", VLOOKUP(B62,'(2) Gegevens per set'!B:Y, 24, FALSE)), "")</f>
        <v/>
      </c>
    </row>
    <row r="63" spans="2:27" x14ac:dyDescent="0.25">
      <c r="B63" s="60" t="s">
        <v>73</v>
      </c>
      <c r="C63" s="30" t="s">
        <v>18</v>
      </c>
      <c r="D63" s="30"/>
      <c r="E63" s="72" t="str">
        <f>IF($E$13="Ja", IF(VLOOKUP(B63,'(2) Gegevens per set'!B:V, 3, FALSE) = "", "", VLOOKUP(B63,'(2) Gegevens per set'!B:V, 3, FALSE)), "")</f>
        <v/>
      </c>
      <c r="F63" s="72" t="str">
        <f>IF($F$13="Ja", IF(VLOOKUP(B63,'(2) Gegevens per set'!B:V, 4, FALSE) = "", "", VLOOKUP(B63,'(2) Gegevens per set'!B:V, 4, FALSE)), "")</f>
        <v/>
      </c>
      <c r="G63" s="68" t="str">
        <f>IF($G$13="Ja", IF(VLOOKUP(B63,'(2) Gegevens per set'!B:V, 5, FALSE) = "", "", VLOOKUP(B63,'(2) Gegevens per set'!B:V, 5, FALSE)), "")</f>
        <v/>
      </c>
      <c r="H63" s="64" t="str">
        <f>IF($H$13="Ja", IF(VLOOKUP(B63,'(2) Gegevens per set'!B:V, 6, FALSE) = "", "", VLOOKUP(B63,'(2) Gegevens per set'!B:V, 6, FALSE)), "")</f>
        <v/>
      </c>
      <c r="I63" s="72" t="str">
        <f>IF($I$13="Ja", IF(VLOOKUP(B63,'(2) Gegevens per set'!B:V, 7, FALSE) = "", "", VLOOKUP(B63,'(2) Gegevens per set'!B:V, 7, FALSE)), "")</f>
        <v/>
      </c>
      <c r="J63" s="72" t="str">
        <f>IF($J$13="Ja", IF(VLOOKUP(B63,'(2) Gegevens per set'!B:V, 8, FALSE) = "", "", VLOOKUP(B63,'(2) Gegevens per set'!B:V, 8, FALSE)), "")</f>
        <v/>
      </c>
      <c r="K63" s="64" t="str">
        <f>IF($K$13="Ja", IF(VLOOKUP(B63,'(2) Gegevens per set'!B:V, 9, FALSE) = "", "", VLOOKUP(B63,'(2) Gegevens per set'!B:V, 9, FALSE)), "")</f>
        <v/>
      </c>
      <c r="L63" s="72" t="str">
        <f>IF($L$13="Ja", IF(VLOOKUP(B63,'(2) Gegevens per set'!B:V, 10, FALSE) = "", "", VLOOKUP(B63,'(2) Gegevens per set'!B:V, 10, FALSE)), "")</f>
        <v/>
      </c>
      <c r="M63" s="72" t="str">
        <f>IF($M$13="Ja", IF(VLOOKUP(B63,'(2) Gegevens per set'!B:V, 11, FALSE) = "", "", VLOOKUP(B63,'(2) Gegevens per set'!B:V, 11, FALSE)), "")</f>
        <v/>
      </c>
      <c r="N63" s="64" t="str">
        <f>IF($N$13="Ja", IF(VLOOKUP(B63,'(2) Gegevens per set'!B:V, 12, FALSE) = "", "", VLOOKUP(B63,'(2) Gegevens per set'!B:V, 12, FALSE)), "")</f>
        <v/>
      </c>
      <c r="O63" s="72" t="str">
        <f>IF($O$13="Ja", IF(VLOOKUP(B63,'(2) Gegevens per set'!B:V, 13, FALSE) = "", "", VLOOKUP(B63,'(2) Gegevens per set'!B:V, 13, FALSE)), "")</f>
        <v/>
      </c>
      <c r="P63" s="64" t="str">
        <f>IF($P$13="Ja", IF(VLOOKUP(B63,'(2) Gegevens per set'!B:V, 14, FALSE) = "", "", VLOOKUP(B63,'(2) Gegevens per set'!B:V, 14, FALSE)), "")</f>
        <v/>
      </c>
      <c r="Q63" s="72" t="str">
        <f>IF($Q$13="Ja", IF(VLOOKUP(B63,'(2) Gegevens per set'!B:V, 15, FALSE) = "", "", VLOOKUP(B63,'(2) Gegevens per set'!B:V, 15, FALSE)), "")</f>
        <v>x</v>
      </c>
      <c r="R63" s="64" t="str">
        <f>IF($R$13="Ja", IF(VLOOKUP(B63,'(2) Gegevens per set'!B:V, 16, FALSE) = "", "", VLOOKUP(B63,'(2) Gegevens per set'!B:V, 16, FALSE)), "")</f>
        <v/>
      </c>
      <c r="S63" s="72" t="str">
        <f>IF($S$13="Ja", IF(VLOOKUP(B63,'(2) Gegevens per set'!B:V, 17, FALSE) = "", "", VLOOKUP(B63,'(2) Gegevens per set'!B:V, 17, FALSE)), "")</f>
        <v/>
      </c>
      <c r="T63" s="64" t="str">
        <f>IF($T$13="Ja", IF(VLOOKUP(B63,'(2) Gegevens per set'!B:V, 18, FALSE) = "", "", VLOOKUP(B63,'(2) Gegevens per set'!B:V, 18, FALSE)), "")</f>
        <v/>
      </c>
      <c r="U63" s="72" t="str">
        <f>IF($U$13="Ja", IF(VLOOKUP(B63,'(2) Gegevens per set'!B:V, 19, FALSE) = "", "", VLOOKUP(B63,'(2) Gegevens per set'!B:V, 19, FALSE)), "")</f>
        <v/>
      </c>
      <c r="V63" s="72" t="str">
        <f>IF($V$13="Ja", IF(VLOOKUP(B63,'(2) Gegevens per set'!B:V, 20, FALSE) = "", "", VLOOKUP(B63,'(2) Gegevens per set'!B:V, 20, FALSE)), "")</f>
        <v/>
      </c>
      <c r="W63" s="72" t="str">
        <f>IF($W$13="Ja", IF(VLOOKUP(B63,'(2) Gegevens per set'!B:V, 21, FALSE) = "", "", VLOOKUP(B63,'(2) Gegevens per set'!B:V, 21, FALSE)), "")</f>
        <v/>
      </c>
      <c r="X63" s="83" t="str" cm="1">
        <f t="array" ref="X63">IF($C$6&lt;&gt;"x","",IF(OR(E63:W63&lt;&gt;""),"x",""))</f>
        <v>x</v>
      </c>
      <c r="Y63" s="83" t="str">
        <f>IF($C$8="x", IF(VLOOKUP(B63,'(2) Gegevens per set'!B:Y, 22, FALSE) = "", "", VLOOKUP(B63,'(2) Gegevens per set'!B:Y, 22, FALSE)), "")</f>
        <v/>
      </c>
      <c r="Z63" s="83" t="str">
        <f>IF($C$9="x", IF(VLOOKUP(B63,'(2) Gegevens per set'!B:Y, 23, FALSE) = "", "", VLOOKUP(B63,'(2) Gegevens per set'!B:Y, 23, FALSE)), "")</f>
        <v/>
      </c>
      <c r="AA63" s="83" t="str">
        <f>IF($C$7="x", IF(VLOOKUP(B63,'(2) Gegevens per set'!B:Y, 24, FALSE) = "", "", VLOOKUP(B63,'(2) Gegevens per set'!B:Y, 24, FALSE)), "")</f>
        <v/>
      </c>
    </row>
    <row r="64" spans="2:27" x14ac:dyDescent="0.25">
      <c r="B64" s="60" t="s">
        <v>74</v>
      </c>
      <c r="C64" s="30" t="s">
        <v>20</v>
      </c>
      <c r="D64" s="30"/>
      <c r="E64" s="72" t="str">
        <f>IF($E$13="Ja", IF(VLOOKUP(B64,'(2) Gegevens per set'!B:V, 3, FALSE) = "", "", VLOOKUP(B64,'(2) Gegevens per set'!B:V, 3, FALSE)), "")</f>
        <v/>
      </c>
      <c r="F64" s="72" t="str">
        <f>IF($F$13="Ja", IF(VLOOKUP(B64,'(2) Gegevens per set'!B:V, 4, FALSE) = "", "", VLOOKUP(B64,'(2) Gegevens per set'!B:V, 4, FALSE)), "")</f>
        <v/>
      </c>
      <c r="G64" s="68" t="str">
        <f>IF($G$13="Ja", IF(VLOOKUP(B64,'(2) Gegevens per set'!B:V, 5, FALSE) = "", "", VLOOKUP(B64,'(2) Gegevens per set'!B:V, 5, FALSE)), "")</f>
        <v/>
      </c>
      <c r="H64" s="64" t="str">
        <f>IF($H$13="Ja", IF(VLOOKUP(B64,'(2) Gegevens per set'!B:V, 6, FALSE) = "", "", VLOOKUP(B64,'(2) Gegevens per set'!B:V, 6, FALSE)), "")</f>
        <v/>
      </c>
      <c r="I64" s="72" t="str">
        <f>IF($I$13="Ja", IF(VLOOKUP(B64,'(2) Gegevens per set'!B:V, 7, FALSE) = "", "", VLOOKUP(B64,'(2) Gegevens per set'!B:V, 7, FALSE)), "")</f>
        <v/>
      </c>
      <c r="J64" s="72" t="str">
        <f>IF($J$13="Ja", IF(VLOOKUP(B64,'(2) Gegevens per set'!B:V, 8, FALSE) = "", "", VLOOKUP(B64,'(2) Gegevens per set'!B:V, 8, FALSE)), "")</f>
        <v/>
      </c>
      <c r="K64" s="64" t="str">
        <f>IF($K$13="Ja", IF(VLOOKUP(B64,'(2) Gegevens per set'!B:V, 9, FALSE) = "", "", VLOOKUP(B64,'(2) Gegevens per set'!B:V, 9, FALSE)), "")</f>
        <v/>
      </c>
      <c r="L64" s="72" t="str">
        <f>IF($L$13="Ja", IF(VLOOKUP(B64,'(2) Gegevens per set'!B:V, 10, FALSE) = "", "", VLOOKUP(B64,'(2) Gegevens per set'!B:V, 10, FALSE)), "")</f>
        <v/>
      </c>
      <c r="M64" s="72" t="str">
        <f>IF($M$13="Ja", IF(VLOOKUP(B64,'(2) Gegevens per set'!B:V, 11, FALSE) = "", "", VLOOKUP(B64,'(2) Gegevens per set'!B:V, 11, FALSE)), "")</f>
        <v/>
      </c>
      <c r="N64" s="64" t="str">
        <f>IF($N$13="Ja", IF(VLOOKUP(B64,'(2) Gegevens per set'!B:V, 12, FALSE) = "", "", VLOOKUP(B64,'(2) Gegevens per set'!B:V, 12, FALSE)), "")</f>
        <v/>
      </c>
      <c r="O64" s="72" t="str">
        <f>IF($O$13="Ja", IF(VLOOKUP(B64,'(2) Gegevens per set'!B:V, 13, FALSE) = "", "", VLOOKUP(B64,'(2) Gegevens per set'!B:V, 13, FALSE)), "")</f>
        <v/>
      </c>
      <c r="P64" s="64" t="str">
        <f>IF($P$13="Ja", IF(VLOOKUP(B64,'(2) Gegevens per set'!B:V, 14, FALSE) = "", "", VLOOKUP(B64,'(2) Gegevens per set'!B:V, 14, FALSE)), "")</f>
        <v/>
      </c>
      <c r="Q64" s="72" t="str">
        <f>IF($Q$13="Ja", IF(VLOOKUP(B64,'(2) Gegevens per set'!B:V, 15, FALSE) = "", "", VLOOKUP(B64,'(2) Gegevens per set'!B:V, 15, FALSE)), "")</f>
        <v/>
      </c>
      <c r="R64" s="64" t="str">
        <f>IF($R$13="Ja", IF(VLOOKUP(B64,'(2) Gegevens per set'!B:V, 16, FALSE) = "", "", VLOOKUP(B64,'(2) Gegevens per set'!B:V, 16, FALSE)), "")</f>
        <v/>
      </c>
      <c r="S64" s="72" t="str">
        <f>IF($S$13="Ja", IF(VLOOKUP(B64,'(2) Gegevens per set'!B:V, 17, FALSE) = "", "", VLOOKUP(B64,'(2) Gegevens per set'!B:V, 17, FALSE)), "")</f>
        <v/>
      </c>
      <c r="T64" s="64" t="str">
        <f>IF($T$13="Ja", IF(VLOOKUP(B64,'(2) Gegevens per set'!B:V, 18, FALSE) = "", "", VLOOKUP(B64,'(2) Gegevens per set'!B:V, 18, FALSE)), "")</f>
        <v/>
      </c>
      <c r="U64" s="72" t="str">
        <f>IF($U$13="Ja", IF(VLOOKUP(B64,'(2) Gegevens per set'!B:V, 19, FALSE) = "", "", VLOOKUP(B64,'(2) Gegevens per set'!B:V, 19, FALSE)), "")</f>
        <v/>
      </c>
      <c r="V64" s="72" t="str">
        <f>IF($V$13="Ja", IF(VLOOKUP(B64,'(2) Gegevens per set'!B:V, 20, FALSE) = "", "", VLOOKUP(B64,'(2) Gegevens per set'!B:V, 20, FALSE)), "")</f>
        <v/>
      </c>
      <c r="W64" s="72" t="str">
        <f>IF($W$13="Ja", IF(VLOOKUP(B64,'(2) Gegevens per set'!B:V, 21, FALSE) = "", "", VLOOKUP(B64,'(2) Gegevens per set'!B:V, 21, FALSE)), "")</f>
        <v/>
      </c>
      <c r="X64" s="83" t="str" cm="1">
        <f t="array" ref="X64">IF($C$6&lt;&gt;"x","",IF(OR(E64:W64&lt;&gt;""),"x",""))</f>
        <v/>
      </c>
      <c r="Y64" s="83" t="str">
        <f>IF($C$8="x", IF(VLOOKUP(B64,'(2) Gegevens per set'!B:Y, 22, FALSE) = "", "", VLOOKUP(B64,'(2) Gegevens per set'!B:Y, 22, FALSE)), "")</f>
        <v/>
      </c>
      <c r="Z64" s="83" t="str">
        <f>IF($C$9="x", IF(VLOOKUP(B64,'(2) Gegevens per set'!B:Y, 23, FALSE) = "", "", VLOOKUP(B64,'(2) Gegevens per set'!B:Y, 23, FALSE)), "")</f>
        <v/>
      </c>
      <c r="AA64" s="83" t="str">
        <f>IF($C$7="x", IF(VLOOKUP(B64,'(2) Gegevens per set'!B:Y, 24, FALSE) = "", "", VLOOKUP(B64,'(2) Gegevens per set'!B:Y, 24, FALSE)), "")</f>
        <v/>
      </c>
    </row>
    <row r="65" spans="2:27" x14ac:dyDescent="0.25">
      <c r="B65" s="60" t="s">
        <v>75</v>
      </c>
      <c r="C65" s="30" t="s">
        <v>22</v>
      </c>
      <c r="D65" s="30"/>
      <c r="E65" s="72" t="str">
        <f>IF($E$13="Ja", IF(VLOOKUP(B65,'(2) Gegevens per set'!B:V, 3, FALSE) = "", "", VLOOKUP(B65,'(2) Gegevens per set'!B:V, 3, FALSE)), "")</f>
        <v/>
      </c>
      <c r="F65" s="72" t="str">
        <f>IF($F$13="Ja", IF(VLOOKUP(B65,'(2) Gegevens per set'!B:V, 4, FALSE) = "", "", VLOOKUP(B65,'(2) Gegevens per set'!B:V, 4, FALSE)), "")</f>
        <v/>
      </c>
      <c r="G65" s="68" t="str">
        <f>IF($G$13="Ja", IF(VLOOKUP(B65,'(2) Gegevens per set'!B:V, 5, FALSE) = "", "", VLOOKUP(B65,'(2) Gegevens per set'!B:V, 5, FALSE)), "")</f>
        <v/>
      </c>
      <c r="H65" s="64" t="str">
        <f>IF($H$13="Ja", IF(VLOOKUP(B65,'(2) Gegevens per set'!B:V, 6, FALSE) = "", "", VLOOKUP(B65,'(2) Gegevens per set'!B:V, 6, FALSE)), "")</f>
        <v/>
      </c>
      <c r="I65" s="72" t="str">
        <f>IF($I$13="Ja", IF(VLOOKUP(B65,'(2) Gegevens per set'!B:V, 7, FALSE) = "", "", VLOOKUP(B65,'(2) Gegevens per set'!B:V, 7, FALSE)), "")</f>
        <v/>
      </c>
      <c r="J65" s="72" t="str">
        <f>IF($J$13="Ja", IF(VLOOKUP(B65,'(2) Gegevens per set'!B:V, 8, FALSE) = "", "", VLOOKUP(B65,'(2) Gegevens per set'!B:V, 8, FALSE)), "")</f>
        <v/>
      </c>
      <c r="K65" s="64" t="str">
        <f>IF($K$13="Ja", IF(VLOOKUP(B65,'(2) Gegevens per set'!B:V, 9, FALSE) = "", "", VLOOKUP(B65,'(2) Gegevens per set'!B:V, 9, FALSE)), "")</f>
        <v/>
      </c>
      <c r="L65" s="72" t="str">
        <f>IF($L$13="Ja", IF(VLOOKUP(B65,'(2) Gegevens per set'!B:V, 10, FALSE) = "", "", VLOOKUP(B65,'(2) Gegevens per set'!B:V, 10, FALSE)), "")</f>
        <v/>
      </c>
      <c r="M65" s="72" t="str">
        <f>IF($M$13="Ja", IF(VLOOKUP(B65,'(2) Gegevens per set'!B:V, 11, FALSE) = "", "", VLOOKUP(B65,'(2) Gegevens per set'!B:V, 11, FALSE)), "")</f>
        <v/>
      </c>
      <c r="N65" s="64" t="str">
        <f>IF($N$13="Ja", IF(VLOOKUP(B65,'(2) Gegevens per set'!B:V, 12, FALSE) = "", "", VLOOKUP(B65,'(2) Gegevens per set'!B:V, 12, FALSE)), "")</f>
        <v/>
      </c>
      <c r="O65" s="72" t="str">
        <f>IF($O$13="Ja", IF(VLOOKUP(B65,'(2) Gegevens per set'!B:V, 13, FALSE) = "", "", VLOOKUP(B65,'(2) Gegevens per set'!B:V, 13, FALSE)), "")</f>
        <v/>
      </c>
      <c r="P65" s="64" t="str">
        <f>IF($P$13="Ja", IF(VLOOKUP(B65,'(2) Gegevens per set'!B:V, 14, FALSE) = "", "", VLOOKUP(B65,'(2) Gegevens per set'!B:V, 14, FALSE)), "")</f>
        <v/>
      </c>
      <c r="Q65" s="72" t="str">
        <f>IF($Q$13="Ja", IF(VLOOKUP(B65,'(2) Gegevens per set'!B:V, 15, FALSE) = "", "", VLOOKUP(B65,'(2) Gegevens per set'!B:V, 15, FALSE)), "")</f>
        <v/>
      </c>
      <c r="R65" s="64" t="str">
        <f>IF($R$13="Ja", IF(VLOOKUP(B65,'(2) Gegevens per set'!B:V, 16, FALSE) = "", "", VLOOKUP(B65,'(2) Gegevens per set'!B:V, 16, FALSE)), "")</f>
        <v/>
      </c>
      <c r="S65" s="72" t="str">
        <f>IF($S$13="Ja", IF(VLOOKUP(B65,'(2) Gegevens per set'!B:V, 17, FALSE) = "", "", VLOOKUP(B65,'(2) Gegevens per set'!B:V, 17, FALSE)), "")</f>
        <v/>
      </c>
      <c r="T65" s="64" t="str">
        <f>IF($T$13="Ja", IF(VLOOKUP(B65,'(2) Gegevens per set'!B:V, 18, FALSE) = "", "", VLOOKUP(B65,'(2) Gegevens per set'!B:V, 18, FALSE)), "")</f>
        <v/>
      </c>
      <c r="U65" s="72" t="str">
        <f>IF($U$13="Ja", IF(VLOOKUP(B65,'(2) Gegevens per set'!B:V, 19, FALSE) = "", "", VLOOKUP(B65,'(2) Gegevens per set'!B:V, 19, FALSE)), "")</f>
        <v/>
      </c>
      <c r="V65" s="72" t="str">
        <f>IF($V$13="Ja", IF(VLOOKUP(B65,'(2) Gegevens per set'!B:V, 20, FALSE) = "", "", VLOOKUP(B65,'(2) Gegevens per set'!B:V, 20, FALSE)), "")</f>
        <v/>
      </c>
      <c r="W65" s="72" t="str">
        <f>IF($W$13="Ja", IF(VLOOKUP(B65,'(2) Gegevens per set'!B:V, 21, FALSE) = "", "", VLOOKUP(B65,'(2) Gegevens per set'!B:V, 21, FALSE)), "")</f>
        <v/>
      </c>
      <c r="X65" s="83" t="str" cm="1">
        <f t="array" ref="X65">IF($C$6&lt;&gt;"x","",IF(OR(E65:W65&lt;&gt;""),"x",""))</f>
        <v/>
      </c>
      <c r="Y65" s="83" t="str">
        <f>IF($C$8="x", IF(VLOOKUP(B65,'(2) Gegevens per set'!B:Y, 22, FALSE) = "", "", VLOOKUP(B65,'(2) Gegevens per set'!B:Y, 22, FALSE)), "")</f>
        <v/>
      </c>
      <c r="Z65" s="83" t="str">
        <f>IF($C$9="x", IF(VLOOKUP(B65,'(2) Gegevens per set'!B:Y, 23, FALSE) = "", "", VLOOKUP(B65,'(2) Gegevens per set'!B:Y, 23, FALSE)), "")</f>
        <v/>
      </c>
      <c r="AA65" s="83" t="str">
        <f>IF($C$7="x", IF(VLOOKUP(B65,'(2) Gegevens per set'!B:Y, 24, FALSE) = "", "", VLOOKUP(B65,'(2) Gegevens per set'!B:Y, 24, FALSE)), "")</f>
        <v/>
      </c>
    </row>
    <row r="66" spans="2:27" x14ac:dyDescent="0.25">
      <c r="B66" s="60" t="s">
        <v>76</v>
      </c>
      <c r="C66" s="30" t="s">
        <v>24</v>
      </c>
      <c r="D66" s="30"/>
      <c r="E66" s="72" t="str">
        <f>IF($E$13="Ja", IF(VLOOKUP(B66,'(2) Gegevens per set'!B:V, 3, FALSE) = "", "", VLOOKUP(B66,'(2) Gegevens per set'!B:V, 3, FALSE)), "")</f>
        <v/>
      </c>
      <c r="F66" s="72" t="str">
        <f>IF($F$13="Ja", IF(VLOOKUP(B66,'(2) Gegevens per set'!B:V, 4, FALSE) = "", "", VLOOKUP(B66,'(2) Gegevens per set'!B:V, 4, FALSE)), "")</f>
        <v/>
      </c>
      <c r="G66" s="68" t="str">
        <f>IF($G$13="Ja", IF(VLOOKUP(B66,'(2) Gegevens per set'!B:V, 5, FALSE) = "", "", VLOOKUP(B66,'(2) Gegevens per set'!B:V, 5, FALSE)), "")</f>
        <v/>
      </c>
      <c r="H66" s="64" t="str">
        <f>IF($H$13="Ja", IF(VLOOKUP(B66,'(2) Gegevens per set'!B:V, 6, FALSE) = "", "", VLOOKUP(B66,'(2) Gegevens per set'!B:V, 6, FALSE)), "")</f>
        <v/>
      </c>
      <c r="I66" s="72" t="str">
        <f>IF($I$13="Ja", IF(VLOOKUP(B66,'(2) Gegevens per set'!B:V, 7, FALSE) = "", "", VLOOKUP(B66,'(2) Gegevens per set'!B:V, 7, FALSE)), "")</f>
        <v/>
      </c>
      <c r="J66" s="72" t="str">
        <f>IF($J$13="Ja", IF(VLOOKUP(B66,'(2) Gegevens per set'!B:V, 8, FALSE) = "", "", VLOOKUP(B66,'(2) Gegevens per set'!B:V, 8, FALSE)), "")</f>
        <v/>
      </c>
      <c r="K66" s="64" t="str">
        <f>IF($K$13="Ja", IF(VLOOKUP(B66,'(2) Gegevens per set'!B:V, 9, FALSE) = "", "", VLOOKUP(B66,'(2) Gegevens per set'!B:V, 9, FALSE)), "")</f>
        <v/>
      </c>
      <c r="L66" s="72" t="str">
        <f>IF($L$13="Ja", IF(VLOOKUP(B66,'(2) Gegevens per set'!B:V, 10, FALSE) = "", "", VLOOKUP(B66,'(2) Gegevens per set'!B:V, 10, FALSE)), "")</f>
        <v/>
      </c>
      <c r="M66" s="72" t="str">
        <f>IF($M$13="Ja", IF(VLOOKUP(B66,'(2) Gegevens per set'!B:V, 11, FALSE) = "", "", VLOOKUP(B66,'(2) Gegevens per set'!B:V, 11, FALSE)), "")</f>
        <v/>
      </c>
      <c r="N66" s="64" t="str">
        <f>IF($N$13="Ja", IF(VLOOKUP(B66,'(2) Gegevens per set'!B:V, 12, FALSE) = "", "", VLOOKUP(B66,'(2) Gegevens per set'!B:V, 12, FALSE)), "")</f>
        <v/>
      </c>
      <c r="O66" s="72" t="str">
        <f>IF($O$13="Ja", IF(VLOOKUP(B66,'(2) Gegevens per set'!B:V, 13, FALSE) = "", "", VLOOKUP(B66,'(2) Gegevens per set'!B:V, 13, FALSE)), "")</f>
        <v/>
      </c>
      <c r="P66" s="64" t="str">
        <f>IF($P$13="Ja", IF(VLOOKUP(B66,'(2) Gegevens per set'!B:V, 14, FALSE) = "", "", VLOOKUP(B66,'(2) Gegevens per set'!B:V, 14, FALSE)), "")</f>
        <v/>
      </c>
      <c r="Q66" s="72" t="str">
        <f>IF($Q$13="Ja", IF(VLOOKUP(B66,'(2) Gegevens per set'!B:V, 15, FALSE) = "", "", VLOOKUP(B66,'(2) Gegevens per set'!B:V, 15, FALSE)), "")</f>
        <v/>
      </c>
      <c r="R66" s="64" t="str">
        <f>IF($R$13="Ja", IF(VLOOKUP(B66,'(2) Gegevens per set'!B:V, 16, FALSE) = "", "", VLOOKUP(B66,'(2) Gegevens per set'!B:V, 16, FALSE)), "")</f>
        <v/>
      </c>
      <c r="S66" s="72" t="str">
        <f>IF($S$13="Ja", IF(VLOOKUP(B66,'(2) Gegevens per set'!B:V, 17, FALSE) = "", "", VLOOKUP(B66,'(2) Gegevens per set'!B:V, 17, FALSE)), "")</f>
        <v/>
      </c>
      <c r="T66" s="64" t="str">
        <f>IF($T$13="Ja", IF(VLOOKUP(B66,'(2) Gegevens per set'!B:V, 18, FALSE) = "", "", VLOOKUP(B66,'(2) Gegevens per set'!B:V, 18, FALSE)), "")</f>
        <v/>
      </c>
      <c r="U66" s="72" t="str">
        <f>IF($U$13="Ja", IF(VLOOKUP(B66,'(2) Gegevens per set'!B:V, 19, FALSE) = "", "", VLOOKUP(B66,'(2) Gegevens per set'!B:V, 19, FALSE)), "")</f>
        <v/>
      </c>
      <c r="V66" s="72" t="str">
        <f>IF($V$13="Ja", IF(VLOOKUP(B66,'(2) Gegevens per set'!B:V, 20, FALSE) = "", "", VLOOKUP(B66,'(2) Gegevens per set'!B:V, 20, FALSE)), "")</f>
        <v/>
      </c>
      <c r="W66" s="72" t="str">
        <f>IF($W$13="Ja", IF(VLOOKUP(B66,'(2) Gegevens per set'!B:V, 21, FALSE) = "", "", VLOOKUP(B66,'(2) Gegevens per set'!B:V, 21, FALSE)), "")</f>
        <v/>
      </c>
      <c r="X66" s="83" t="str" cm="1">
        <f t="array" ref="X66">IF($C$6&lt;&gt;"x","",IF(OR(E66:W66&lt;&gt;""),"x",""))</f>
        <v/>
      </c>
      <c r="Y66" s="83" t="str">
        <f>IF($C$8="x", IF(VLOOKUP(B66,'(2) Gegevens per set'!B:Y, 22, FALSE) = "", "", VLOOKUP(B66,'(2) Gegevens per set'!B:Y, 22, FALSE)), "")</f>
        <v/>
      </c>
      <c r="Z66" s="83" t="str">
        <f>IF($C$9="x", IF(VLOOKUP(B66,'(2) Gegevens per set'!B:Y, 23, FALSE) = "", "", VLOOKUP(B66,'(2) Gegevens per set'!B:Y, 23, FALSE)), "")</f>
        <v/>
      </c>
      <c r="AA66" s="83" t="str">
        <f>IF($C$7="x", IF(VLOOKUP(B66,'(2) Gegevens per set'!B:Y, 24, FALSE) = "", "", VLOOKUP(B66,'(2) Gegevens per set'!B:Y, 24, FALSE)), "")</f>
        <v/>
      </c>
    </row>
    <row r="67" spans="2:27" x14ac:dyDescent="0.25">
      <c r="B67" s="60" t="s">
        <v>77</v>
      </c>
      <c r="C67" s="30" t="s">
        <v>78</v>
      </c>
      <c r="D67" s="30"/>
      <c r="E67" s="72" t="str">
        <f>IF($E$13="Ja", IF(VLOOKUP(B67,'(2) Gegevens per set'!B:V, 3, FALSE) = "", "", VLOOKUP(B67,'(2) Gegevens per set'!B:V, 3, FALSE)), "")</f>
        <v/>
      </c>
      <c r="F67" s="72" t="str">
        <f>IF($F$13="Ja", IF(VLOOKUP(B67,'(2) Gegevens per set'!B:V, 4, FALSE) = "", "", VLOOKUP(B67,'(2) Gegevens per set'!B:V, 4, FALSE)), "")</f>
        <v/>
      </c>
      <c r="G67" s="68" t="str">
        <f>IF($G$13="Ja", IF(VLOOKUP(B67,'(2) Gegevens per set'!B:V, 5, FALSE) = "", "", VLOOKUP(B67,'(2) Gegevens per set'!B:V, 5, FALSE)), "")</f>
        <v/>
      </c>
      <c r="H67" s="64" t="str">
        <f>IF($H$13="Ja", IF(VLOOKUP(B67,'(2) Gegevens per set'!B:V, 6, FALSE) = "", "", VLOOKUP(B67,'(2) Gegevens per set'!B:V, 6, FALSE)), "")</f>
        <v/>
      </c>
      <c r="I67" s="72" t="str">
        <f>IF($I$13="Ja", IF(VLOOKUP(B67,'(2) Gegevens per set'!B:V, 7, FALSE) = "", "", VLOOKUP(B67,'(2) Gegevens per set'!B:V, 7, FALSE)), "")</f>
        <v/>
      </c>
      <c r="J67" s="72" t="str">
        <f>IF($J$13="Ja", IF(VLOOKUP(B67,'(2) Gegevens per set'!B:V, 8, FALSE) = "", "", VLOOKUP(B67,'(2) Gegevens per set'!B:V, 8, FALSE)), "")</f>
        <v/>
      </c>
      <c r="K67" s="64" t="str">
        <f>IF($K$13="Ja", IF(VLOOKUP(B67,'(2) Gegevens per set'!B:V, 9, FALSE) = "", "", VLOOKUP(B67,'(2) Gegevens per set'!B:V, 9, FALSE)), "")</f>
        <v/>
      </c>
      <c r="L67" s="72" t="str">
        <f>IF($L$13="Ja", IF(VLOOKUP(B67,'(2) Gegevens per set'!B:V, 10, FALSE) = "", "", VLOOKUP(B67,'(2) Gegevens per set'!B:V, 10, FALSE)), "")</f>
        <v/>
      </c>
      <c r="M67" s="72" t="str">
        <f>IF($M$13="Ja", IF(VLOOKUP(B67,'(2) Gegevens per set'!B:V, 11, FALSE) = "", "", VLOOKUP(B67,'(2) Gegevens per set'!B:V, 11, FALSE)), "")</f>
        <v/>
      </c>
      <c r="N67" s="64" t="str">
        <f>IF($N$13="Ja", IF(VLOOKUP(B67,'(2) Gegevens per set'!B:V, 12, FALSE) = "", "", VLOOKUP(B67,'(2) Gegevens per set'!B:V, 12, FALSE)), "")</f>
        <v/>
      </c>
      <c r="O67" s="72" t="str">
        <f>IF($O$13="Ja", IF(VLOOKUP(B67,'(2) Gegevens per set'!B:V, 13, FALSE) = "", "", VLOOKUP(B67,'(2) Gegevens per set'!B:V, 13, FALSE)), "")</f>
        <v/>
      </c>
      <c r="P67" s="64" t="str">
        <f>IF($P$13="Ja", IF(VLOOKUP(B67,'(2) Gegevens per set'!B:V, 14, FALSE) = "", "", VLOOKUP(B67,'(2) Gegevens per set'!B:V, 14, FALSE)), "")</f>
        <v/>
      </c>
      <c r="Q67" s="72" t="str">
        <f>IF($Q$13="Ja", IF(VLOOKUP(B67,'(2) Gegevens per set'!B:V, 15, FALSE) = "", "", VLOOKUP(B67,'(2) Gegevens per set'!B:V, 15, FALSE)), "")</f>
        <v/>
      </c>
      <c r="R67" s="64" t="str">
        <f>IF($R$13="Ja", IF(VLOOKUP(B67,'(2) Gegevens per set'!B:V, 16, FALSE) = "", "", VLOOKUP(B67,'(2) Gegevens per set'!B:V, 16, FALSE)), "")</f>
        <v/>
      </c>
      <c r="S67" s="72" t="str">
        <f>IF($S$13="Ja", IF(VLOOKUP(B67,'(2) Gegevens per set'!B:V, 17, FALSE) = "", "", VLOOKUP(B67,'(2) Gegevens per set'!B:V, 17, FALSE)), "")</f>
        <v/>
      </c>
      <c r="T67" s="64" t="str">
        <f>IF($T$13="Ja", IF(VLOOKUP(B67,'(2) Gegevens per set'!B:V, 18, FALSE) = "", "", VLOOKUP(B67,'(2) Gegevens per set'!B:V, 18, FALSE)), "")</f>
        <v/>
      </c>
      <c r="U67" s="72" t="str">
        <f>IF($U$13="Ja", IF(VLOOKUP(B67,'(2) Gegevens per set'!B:V, 19, FALSE) = "", "", VLOOKUP(B67,'(2) Gegevens per set'!B:V, 19, FALSE)), "")</f>
        <v/>
      </c>
      <c r="V67" s="72" t="str">
        <f>IF($V$13="Ja", IF(VLOOKUP(B67,'(2) Gegevens per set'!B:V, 20, FALSE) = "", "", VLOOKUP(B67,'(2) Gegevens per set'!B:V, 20, FALSE)), "")</f>
        <v/>
      </c>
      <c r="W67" s="72" t="str">
        <f>IF($W$13="Ja", IF(VLOOKUP(B67,'(2) Gegevens per set'!B:V, 21, FALSE) = "", "", VLOOKUP(B67,'(2) Gegevens per set'!B:V, 21, FALSE)), "")</f>
        <v/>
      </c>
      <c r="X67" s="83" t="str" cm="1">
        <f t="array" ref="X67">IF($C$6&lt;&gt;"x","",IF(OR(E67:W67&lt;&gt;""),"x",""))</f>
        <v/>
      </c>
      <c r="Y67" s="83" t="str">
        <f>IF($C$8="x", IF(VLOOKUP(B67,'(2) Gegevens per set'!B:Y, 22, FALSE) = "", "", VLOOKUP(B67,'(2) Gegevens per set'!B:Y, 22, FALSE)), "")</f>
        <v/>
      </c>
      <c r="Z67" s="83" t="str">
        <f>IF($C$9="x", IF(VLOOKUP(B67,'(2) Gegevens per set'!B:Y, 23, FALSE) = "", "", VLOOKUP(B67,'(2) Gegevens per set'!B:Y, 23, FALSE)), "")</f>
        <v/>
      </c>
      <c r="AA67" s="83" t="str">
        <f>IF($C$7="x", IF(VLOOKUP(B67,'(2) Gegevens per set'!B:Y, 24, FALSE) = "", "", VLOOKUP(B67,'(2) Gegevens per set'!B:Y, 24, FALSE)), "")</f>
        <v/>
      </c>
    </row>
    <row r="68" spans="2:27" x14ac:dyDescent="0.25">
      <c r="B68" s="60" t="s">
        <v>79</v>
      </c>
      <c r="C68" s="30" t="s">
        <v>32</v>
      </c>
      <c r="D68" s="30"/>
      <c r="E68" s="72" t="str">
        <f>IF($E$13="Ja", IF(VLOOKUP(B68,'(2) Gegevens per set'!B:V, 3, FALSE) = "", "", VLOOKUP(B68,'(2) Gegevens per set'!B:V, 3, FALSE)), "")</f>
        <v/>
      </c>
      <c r="F68" s="72" t="str">
        <f>IF($F$13="Ja", IF(VLOOKUP(B68,'(2) Gegevens per set'!B:V, 4, FALSE) = "", "", VLOOKUP(B68,'(2) Gegevens per set'!B:V, 4, FALSE)), "")</f>
        <v/>
      </c>
      <c r="G68" s="68" t="str">
        <f>IF($G$13="Ja", IF(VLOOKUP(B68,'(2) Gegevens per set'!B:V, 5, FALSE) = "", "", VLOOKUP(B68,'(2) Gegevens per set'!B:V, 5, FALSE)), "")</f>
        <v/>
      </c>
      <c r="H68" s="64" t="str">
        <f>IF($H$13="Ja", IF(VLOOKUP(B68,'(2) Gegevens per set'!B:V, 6, FALSE) = "", "", VLOOKUP(B68,'(2) Gegevens per set'!B:V, 6, FALSE)), "")</f>
        <v/>
      </c>
      <c r="I68" s="72" t="str">
        <f>IF($I$13="Ja", IF(VLOOKUP(B68,'(2) Gegevens per set'!B:V, 7, FALSE) = "", "", VLOOKUP(B68,'(2) Gegevens per set'!B:V, 7, FALSE)), "")</f>
        <v/>
      </c>
      <c r="J68" s="72" t="str">
        <f>IF($J$13="Ja", IF(VLOOKUP(B68,'(2) Gegevens per set'!B:V, 8, FALSE) = "", "", VLOOKUP(B68,'(2) Gegevens per set'!B:V, 8, FALSE)), "")</f>
        <v/>
      </c>
      <c r="K68" s="64" t="str">
        <f>IF($K$13="Ja", IF(VLOOKUP(B68,'(2) Gegevens per set'!B:V, 9, FALSE) = "", "", VLOOKUP(B68,'(2) Gegevens per set'!B:V, 9, FALSE)), "")</f>
        <v/>
      </c>
      <c r="L68" s="72" t="str">
        <f>IF($L$13="Ja", IF(VLOOKUP(B68,'(2) Gegevens per set'!B:V, 10, FALSE) = "", "", VLOOKUP(B68,'(2) Gegevens per set'!B:V, 10, FALSE)), "")</f>
        <v/>
      </c>
      <c r="M68" s="72" t="str">
        <f>IF($M$13="Ja", IF(VLOOKUP(B68,'(2) Gegevens per set'!B:V, 11, FALSE) = "", "", VLOOKUP(B68,'(2) Gegevens per set'!B:V, 11, FALSE)), "")</f>
        <v/>
      </c>
      <c r="N68" s="64" t="str">
        <f>IF($N$13="Ja", IF(VLOOKUP(B68,'(2) Gegevens per set'!B:V, 12, FALSE) = "", "", VLOOKUP(B68,'(2) Gegevens per set'!B:V, 12, FALSE)), "")</f>
        <v/>
      </c>
      <c r="O68" s="72" t="str">
        <f>IF($O$13="Ja", IF(VLOOKUP(B68,'(2) Gegevens per set'!B:V, 13, FALSE) = "", "", VLOOKUP(B68,'(2) Gegevens per set'!B:V, 13, FALSE)), "")</f>
        <v/>
      </c>
      <c r="P68" s="64" t="str">
        <f>IF($P$13="Ja", IF(VLOOKUP(B68,'(2) Gegevens per set'!B:V, 14, FALSE) = "", "", VLOOKUP(B68,'(2) Gegevens per set'!B:V, 14, FALSE)), "")</f>
        <v/>
      </c>
      <c r="Q68" s="72" t="str">
        <f>IF($Q$13="Ja", IF(VLOOKUP(B68,'(2) Gegevens per set'!B:V, 15, FALSE) = "", "", VLOOKUP(B68,'(2) Gegevens per set'!B:V, 15, FALSE)), "")</f>
        <v/>
      </c>
      <c r="R68" s="64" t="str">
        <f>IF($R$13="Ja", IF(VLOOKUP(B68,'(2) Gegevens per set'!B:V, 16, FALSE) = "", "", VLOOKUP(B68,'(2) Gegevens per set'!B:V, 16, FALSE)), "")</f>
        <v/>
      </c>
      <c r="S68" s="72" t="str">
        <f>IF($S$13="Ja", IF(VLOOKUP(B68,'(2) Gegevens per set'!B:V, 17, FALSE) = "", "", VLOOKUP(B68,'(2) Gegevens per set'!B:V, 17, FALSE)), "")</f>
        <v/>
      </c>
      <c r="T68" s="64" t="str">
        <f>IF($T$13="Ja", IF(VLOOKUP(B68,'(2) Gegevens per set'!B:V, 18, FALSE) = "", "", VLOOKUP(B68,'(2) Gegevens per set'!B:V, 18, FALSE)), "")</f>
        <v/>
      </c>
      <c r="U68" s="72" t="str">
        <f>IF($U$13="Ja", IF(VLOOKUP(B68,'(2) Gegevens per set'!B:V, 19, FALSE) = "", "", VLOOKUP(B68,'(2) Gegevens per set'!B:V, 19, FALSE)), "")</f>
        <v/>
      </c>
      <c r="V68" s="72" t="str">
        <f>IF($V$13="Ja", IF(VLOOKUP(B68,'(2) Gegevens per set'!B:V, 20, FALSE) = "", "", VLOOKUP(B68,'(2) Gegevens per set'!B:V, 20, FALSE)), "")</f>
        <v/>
      </c>
      <c r="W68" s="72" t="str">
        <f>IF($W$13="Ja", IF(VLOOKUP(B68,'(2) Gegevens per set'!B:V, 21, FALSE) = "", "", VLOOKUP(B68,'(2) Gegevens per set'!B:V, 21, FALSE)), "")</f>
        <v/>
      </c>
      <c r="X68" s="83" t="str" cm="1">
        <f t="array" ref="X68">IF($C$6&lt;&gt;"x","",IF(OR(E68:W68&lt;&gt;""),"x",""))</f>
        <v/>
      </c>
      <c r="Y68" s="83" t="str">
        <f>IF($C$8="x", IF(VLOOKUP(B68,'(2) Gegevens per set'!B:Y, 22, FALSE) = "", "", VLOOKUP(B68,'(2) Gegevens per set'!B:Y, 22, FALSE)), "")</f>
        <v/>
      </c>
      <c r="Z68" s="83" t="str">
        <f>IF($C$9="x", IF(VLOOKUP(B68,'(2) Gegevens per set'!B:Y, 23, FALSE) = "", "", VLOOKUP(B68,'(2) Gegevens per set'!B:Y, 23, FALSE)), "")</f>
        <v/>
      </c>
      <c r="AA68" s="83" t="str">
        <f>IF($C$7="x", IF(VLOOKUP(B68,'(2) Gegevens per set'!B:Y, 24, FALSE) = "", "", VLOOKUP(B68,'(2) Gegevens per set'!B:Y, 24, FALSE)), "")</f>
        <v/>
      </c>
    </row>
    <row r="69" spans="2:27" x14ac:dyDescent="0.25">
      <c r="B69" s="60" t="s">
        <v>80</v>
      </c>
      <c r="C69" s="30" t="s">
        <v>34</v>
      </c>
      <c r="D69" s="30"/>
      <c r="E69" s="72" t="str">
        <f>IF($E$13="Ja", IF(VLOOKUP(B69,'(2) Gegevens per set'!B:V, 3, FALSE) = "", "", VLOOKUP(B69,'(2) Gegevens per set'!B:V, 3, FALSE)), "")</f>
        <v/>
      </c>
      <c r="F69" s="72" t="str">
        <f>IF($F$13="Ja", IF(VLOOKUP(B69,'(2) Gegevens per set'!B:V, 4, FALSE) = "", "", VLOOKUP(B69,'(2) Gegevens per set'!B:V, 4, FALSE)), "")</f>
        <v/>
      </c>
      <c r="G69" s="68" t="str">
        <f>IF($G$13="Ja", IF(VLOOKUP(B69,'(2) Gegevens per set'!B:V, 5, FALSE) = "", "", VLOOKUP(B69,'(2) Gegevens per set'!B:V, 5, FALSE)), "")</f>
        <v/>
      </c>
      <c r="H69" s="64" t="str">
        <f>IF($H$13="Ja", IF(VLOOKUP(B69,'(2) Gegevens per set'!B:V, 6, FALSE) = "", "", VLOOKUP(B69,'(2) Gegevens per set'!B:V, 6, FALSE)), "")</f>
        <v/>
      </c>
      <c r="I69" s="72" t="str">
        <f>IF($I$13="Ja", IF(VLOOKUP(B69,'(2) Gegevens per set'!B:V, 7, FALSE) = "", "", VLOOKUP(B69,'(2) Gegevens per set'!B:V, 7, FALSE)), "")</f>
        <v/>
      </c>
      <c r="J69" s="72" t="str">
        <f>IF($J$13="Ja", IF(VLOOKUP(B69,'(2) Gegevens per set'!B:V, 8, FALSE) = "", "", VLOOKUP(B69,'(2) Gegevens per set'!B:V, 8, FALSE)), "")</f>
        <v/>
      </c>
      <c r="K69" s="64" t="str">
        <f>IF($K$13="Ja", IF(VLOOKUP(B69,'(2) Gegevens per set'!B:V, 9, FALSE) = "", "", VLOOKUP(B69,'(2) Gegevens per set'!B:V, 9, FALSE)), "")</f>
        <v/>
      </c>
      <c r="L69" s="72" t="str">
        <f>IF($L$13="Ja", IF(VLOOKUP(B69,'(2) Gegevens per set'!B:V, 10, FALSE) = "", "", VLOOKUP(B69,'(2) Gegevens per set'!B:V, 10, FALSE)), "")</f>
        <v/>
      </c>
      <c r="M69" s="72" t="str">
        <f>IF($M$13="Ja", IF(VLOOKUP(B69,'(2) Gegevens per set'!B:V, 11, FALSE) = "", "", VLOOKUP(B69,'(2) Gegevens per set'!B:V, 11, FALSE)), "")</f>
        <v/>
      </c>
      <c r="N69" s="64" t="str">
        <f>IF($N$13="Ja", IF(VLOOKUP(B69,'(2) Gegevens per set'!B:V, 12, FALSE) = "", "", VLOOKUP(B69,'(2) Gegevens per set'!B:V, 12, FALSE)), "")</f>
        <v/>
      </c>
      <c r="O69" s="72" t="str">
        <f>IF($O$13="Ja", IF(VLOOKUP(B69,'(2) Gegevens per set'!B:V, 13, FALSE) = "", "", VLOOKUP(B69,'(2) Gegevens per set'!B:V, 13, FALSE)), "")</f>
        <v/>
      </c>
      <c r="P69" s="64" t="str">
        <f>IF($P$13="Ja", IF(VLOOKUP(B69,'(2) Gegevens per set'!B:V, 14, FALSE) = "", "", VLOOKUP(B69,'(2) Gegevens per set'!B:V, 14, FALSE)), "")</f>
        <v/>
      </c>
      <c r="Q69" s="72" t="str">
        <f>IF($Q$13="Ja", IF(VLOOKUP(B69,'(2) Gegevens per set'!B:V, 15, FALSE) = "", "", VLOOKUP(B69,'(2) Gegevens per set'!B:V, 15, FALSE)), "")</f>
        <v/>
      </c>
      <c r="R69" s="64" t="str">
        <f>IF($R$13="Ja", IF(VLOOKUP(B69,'(2) Gegevens per set'!B:V, 16, FALSE) = "", "", VLOOKUP(B69,'(2) Gegevens per set'!B:V, 16, FALSE)), "")</f>
        <v/>
      </c>
      <c r="S69" s="72" t="str">
        <f>IF($S$13="Ja", IF(VLOOKUP(B69,'(2) Gegevens per set'!B:V, 17, FALSE) = "", "", VLOOKUP(B69,'(2) Gegevens per set'!B:V, 17, FALSE)), "")</f>
        <v/>
      </c>
      <c r="T69" s="64" t="str">
        <f>IF($T$13="Ja", IF(VLOOKUP(B69,'(2) Gegevens per set'!B:V, 18, FALSE) = "", "", VLOOKUP(B69,'(2) Gegevens per set'!B:V, 18, FALSE)), "")</f>
        <v/>
      </c>
      <c r="U69" s="72" t="str">
        <f>IF($U$13="Ja", IF(VLOOKUP(B69,'(2) Gegevens per set'!B:V, 19, FALSE) = "", "", VLOOKUP(B69,'(2) Gegevens per set'!B:V, 19, FALSE)), "")</f>
        <v/>
      </c>
      <c r="V69" s="72" t="str">
        <f>IF($V$13="Ja", IF(VLOOKUP(B69,'(2) Gegevens per set'!B:V, 20, FALSE) = "", "", VLOOKUP(B69,'(2) Gegevens per set'!B:V, 20, FALSE)), "")</f>
        <v/>
      </c>
      <c r="W69" s="72" t="str">
        <f>IF($W$13="Ja", IF(VLOOKUP(B69,'(2) Gegevens per set'!B:V, 21, FALSE) = "", "", VLOOKUP(B69,'(2) Gegevens per set'!B:V, 21, FALSE)), "")</f>
        <v/>
      </c>
      <c r="X69" s="83" t="str" cm="1">
        <f t="array" ref="X69">IF($C$6&lt;&gt;"x","",IF(OR(E69:W69&lt;&gt;""),"x",""))</f>
        <v/>
      </c>
      <c r="Y69" s="83" t="str">
        <f>IF($C$8="x", IF(VLOOKUP(B69,'(2) Gegevens per set'!B:Y, 22, FALSE) = "", "", VLOOKUP(B69,'(2) Gegevens per set'!B:Y, 22, FALSE)), "")</f>
        <v/>
      </c>
      <c r="Z69" s="83" t="str">
        <f>IF($C$9="x", IF(VLOOKUP(B69,'(2) Gegevens per set'!B:Y, 23, FALSE) = "", "", VLOOKUP(B69,'(2) Gegevens per set'!B:Y, 23, FALSE)), "")</f>
        <v/>
      </c>
      <c r="AA69" s="83" t="str">
        <f>IF($C$7="x", IF(VLOOKUP(B69,'(2) Gegevens per set'!B:Y, 24, FALSE) = "", "", VLOOKUP(B69,'(2) Gegevens per set'!B:Y, 24, FALSE)), "")</f>
        <v/>
      </c>
    </row>
    <row r="70" spans="2:27" x14ac:dyDescent="0.25">
      <c r="B70" s="60" t="s">
        <v>81</v>
      </c>
      <c r="C70" s="30" t="s">
        <v>36</v>
      </c>
      <c r="D70" s="30"/>
      <c r="E70" s="72" t="str">
        <f>IF($E$13="Ja", IF(VLOOKUP(B70,'(2) Gegevens per set'!B:V, 3, FALSE) = "", "", VLOOKUP(B70,'(2) Gegevens per set'!B:V, 3, FALSE)), "")</f>
        <v/>
      </c>
      <c r="F70" s="72" t="str">
        <f>IF($F$13="Ja", IF(VLOOKUP(B70,'(2) Gegevens per set'!B:V, 4, FALSE) = "", "", VLOOKUP(B70,'(2) Gegevens per set'!B:V, 4, FALSE)), "")</f>
        <v/>
      </c>
      <c r="G70" s="68" t="str">
        <f>IF($G$13="Ja", IF(VLOOKUP(B70,'(2) Gegevens per set'!B:V, 5, FALSE) = "", "", VLOOKUP(B70,'(2) Gegevens per set'!B:V, 5, FALSE)), "")</f>
        <v/>
      </c>
      <c r="H70" s="64" t="str">
        <f>IF($H$13="Ja", IF(VLOOKUP(B70,'(2) Gegevens per set'!B:V, 6, FALSE) = "", "", VLOOKUP(B70,'(2) Gegevens per set'!B:V, 6, FALSE)), "")</f>
        <v/>
      </c>
      <c r="I70" s="72" t="str">
        <f>IF($I$13="Ja", IF(VLOOKUP(B70,'(2) Gegevens per set'!B:V, 7, FALSE) = "", "", VLOOKUP(B70,'(2) Gegevens per set'!B:V, 7, FALSE)), "")</f>
        <v/>
      </c>
      <c r="J70" s="72" t="str">
        <f>IF($J$13="Ja", IF(VLOOKUP(B70,'(2) Gegevens per set'!B:V, 8, FALSE) = "", "", VLOOKUP(B70,'(2) Gegevens per set'!B:V, 8, FALSE)), "")</f>
        <v/>
      </c>
      <c r="K70" s="64" t="str">
        <f>IF($K$13="Ja", IF(VLOOKUP(B70,'(2) Gegevens per set'!B:V, 9, FALSE) = "", "", VLOOKUP(B70,'(2) Gegevens per set'!B:V, 9, FALSE)), "")</f>
        <v/>
      </c>
      <c r="L70" s="72" t="str">
        <f>IF($L$13="Ja", IF(VLOOKUP(B70,'(2) Gegevens per set'!B:V, 10, FALSE) = "", "", VLOOKUP(B70,'(2) Gegevens per set'!B:V, 10, FALSE)), "")</f>
        <v/>
      </c>
      <c r="M70" s="72" t="str">
        <f>IF($M$13="Ja", IF(VLOOKUP(B70,'(2) Gegevens per set'!B:V, 11, FALSE) = "", "", VLOOKUP(B70,'(2) Gegevens per set'!B:V, 11, FALSE)), "")</f>
        <v/>
      </c>
      <c r="N70" s="64" t="str">
        <f>IF($N$13="Ja", IF(VLOOKUP(B70,'(2) Gegevens per set'!B:V, 12, FALSE) = "", "", VLOOKUP(B70,'(2) Gegevens per set'!B:V, 12, FALSE)), "")</f>
        <v/>
      </c>
      <c r="O70" s="72" t="str">
        <f>IF($O$13="Ja", IF(VLOOKUP(B70,'(2) Gegevens per set'!B:V, 13, FALSE) = "", "", VLOOKUP(B70,'(2) Gegevens per set'!B:V, 13, FALSE)), "")</f>
        <v/>
      </c>
      <c r="P70" s="64" t="str">
        <f>IF($P$13="Ja", IF(VLOOKUP(B70,'(2) Gegevens per set'!B:V, 14, FALSE) = "", "", VLOOKUP(B70,'(2) Gegevens per set'!B:V, 14, FALSE)), "")</f>
        <v/>
      </c>
      <c r="Q70" s="72" t="str">
        <f>IF($Q$13="Ja", IF(VLOOKUP(B70,'(2) Gegevens per set'!B:V, 15, FALSE) = "", "", VLOOKUP(B70,'(2) Gegevens per set'!B:V, 15, FALSE)), "")</f>
        <v/>
      </c>
      <c r="R70" s="64" t="str">
        <f>IF($R$13="Ja", IF(VLOOKUP(B70,'(2) Gegevens per set'!B:V, 16, FALSE) = "", "", VLOOKUP(B70,'(2) Gegevens per set'!B:V, 16, FALSE)), "")</f>
        <v/>
      </c>
      <c r="S70" s="72" t="str">
        <f>IF($S$13="Ja", IF(VLOOKUP(B70,'(2) Gegevens per set'!B:V, 17, FALSE) = "", "", VLOOKUP(B70,'(2) Gegevens per set'!B:V, 17, FALSE)), "")</f>
        <v/>
      </c>
      <c r="T70" s="64" t="str">
        <f>IF($T$13="Ja", IF(VLOOKUP(B70,'(2) Gegevens per set'!B:V, 18, FALSE) = "", "", VLOOKUP(B70,'(2) Gegevens per set'!B:V, 18, FALSE)), "")</f>
        <v/>
      </c>
      <c r="U70" s="72" t="str">
        <f>IF($U$13="Ja", IF(VLOOKUP(B70,'(2) Gegevens per set'!B:V, 19, FALSE) = "", "", VLOOKUP(B70,'(2) Gegevens per set'!B:V, 19, FALSE)), "")</f>
        <v/>
      </c>
      <c r="V70" s="72" t="str">
        <f>IF($V$13="Ja", IF(VLOOKUP(B70,'(2) Gegevens per set'!B:V, 20, FALSE) = "", "", VLOOKUP(B70,'(2) Gegevens per set'!B:V, 20, FALSE)), "")</f>
        <v/>
      </c>
      <c r="W70" s="72" t="str">
        <f>IF($W$13="Ja", IF(VLOOKUP(B70,'(2) Gegevens per set'!B:V, 21, FALSE) = "", "", VLOOKUP(B70,'(2) Gegevens per set'!B:V, 21, FALSE)), "")</f>
        <v/>
      </c>
      <c r="X70" s="83" t="str" cm="1">
        <f t="array" ref="X70">IF($C$6&lt;&gt;"x","",IF(OR(E70:W70&lt;&gt;""),"x",""))</f>
        <v/>
      </c>
      <c r="Y70" s="83" t="str">
        <f>IF($C$8="x", IF(VLOOKUP(B70,'(2) Gegevens per set'!B:Y, 22, FALSE) = "", "", VLOOKUP(B70,'(2) Gegevens per set'!B:Y, 22, FALSE)), "")</f>
        <v/>
      </c>
      <c r="Z70" s="83" t="str">
        <f>IF($C$9="x", IF(VLOOKUP(B70,'(2) Gegevens per set'!B:Y, 23, FALSE) = "", "", VLOOKUP(B70,'(2) Gegevens per set'!B:Y, 23, FALSE)), "")</f>
        <v/>
      </c>
      <c r="AA70" s="83" t="str">
        <f>IF($C$7="x", IF(VLOOKUP(B70,'(2) Gegevens per set'!B:Y, 24, FALSE) = "", "", VLOOKUP(B70,'(2) Gegevens per set'!B:Y, 24, FALSE)), "")</f>
        <v/>
      </c>
    </row>
    <row r="71" spans="2:27" x14ac:dyDescent="0.25">
      <c r="B71" s="60" t="s">
        <v>82</v>
      </c>
      <c r="C71" s="30" t="s">
        <v>38</v>
      </c>
      <c r="D71" s="30"/>
      <c r="E71" s="72" t="str">
        <f>IF($E$13="Ja", IF(VLOOKUP(B71,'(2) Gegevens per set'!B:V, 3, FALSE) = "", "", VLOOKUP(B71,'(2) Gegevens per set'!B:V, 3, FALSE)), "")</f>
        <v/>
      </c>
      <c r="F71" s="72" t="str">
        <f>IF($F$13="Ja", IF(VLOOKUP(B71,'(2) Gegevens per set'!B:V, 4, FALSE) = "", "", VLOOKUP(B71,'(2) Gegevens per set'!B:V, 4, FALSE)), "")</f>
        <v/>
      </c>
      <c r="G71" s="68" t="str">
        <f>IF($G$13="Ja", IF(VLOOKUP(B71,'(2) Gegevens per set'!B:V, 5, FALSE) = "", "", VLOOKUP(B71,'(2) Gegevens per set'!B:V, 5, FALSE)), "")</f>
        <v/>
      </c>
      <c r="H71" s="64" t="str">
        <f>IF($H$13="Ja", IF(VLOOKUP(B71,'(2) Gegevens per set'!B:V, 6, FALSE) = "", "", VLOOKUP(B71,'(2) Gegevens per set'!B:V, 6, FALSE)), "")</f>
        <v/>
      </c>
      <c r="I71" s="72" t="str">
        <f>IF($I$13="Ja", IF(VLOOKUP(B71,'(2) Gegevens per set'!B:V, 7, FALSE) = "", "", VLOOKUP(B71,'(2) Gegevens per set'!B:V, 7, FALSE)), "")</f>
        <v/>
      </c>
      <c r="J71" s="72" t="str">
        <f>IF($J$13="Ja", IF(VLOOKUP(B71,'(2) Gegevens per set'!B:V, 8, FALSE) = "", "", VLOOKUP(B71,'(2) Gegevens per set'!B:V, 8, FALSE)), "")</f>
        <v/>
      </c>
      <c r="K71" s="64" t="str">
        <f>IF($K$13="Ja", IF(VLOOKUP(B71,'(2) Gegevens per set'!B:V, 9, FALSE) = "", "", VLOOKUP(B71,'(2) Gegevens per set'!B:V, 9, FALSE)), "")</f>
        <v/>
      </c>
      <c r="L71" s="72" t="str">
        <f>IF($L$13="Ja", IF(VLOOKUP(B71,'(2) Gegevens per set'!B:V, 10, FALSE) = "", "", VLOOKUP(B71,'(2) Gegevens per set'!B:V, 10, FALSE)), "")</f>
        <v/>
      </c>
      <c r="M71" s="72" t="str">
        <f>IF($M$13="Ja", IF(VLOOKUP(B71,'(2) Gegevens per set'!B:V, 11, FALSE) = "", "", VLOOKUP(B71,'(2) Gegevens per set'!B:V, 11, FALSE)), "")</f>
        <v/>
      </c>
      <c r="N71" s="64" t="str">
        <f>IF($N$13="Ja", IF(VLOOKUP(B71,'(2) Gegevens per set'!B:V, 12, FALSE) = "", "", VLOOKUP(B71,'(2) Gegevens per set'!B:V, 12, FALSE)), "")</f>
        <v/>
      </c>
      <c r="O71" s="72" t="str">
        <f>IF($O$13="Ja", IF(VLOOKUP(B71,'(2) Gegevens per set'!B:V, 13, FALSE) = "", "", VLOOKUP(B71,'(2) Gegevens per set'!B:V, 13, FALSE)), "")</f>
        <v/>
      </c>
      <c r="P71" s="64" t="str">
        <f>IF($P$13="Ja", IF(VLOOKUP(B71,'(2) Gegevens per set'!B:V, 14, FALSE) = "", "", VLOOKUP(B71,'(2) Gegevens per set'!B:V, 14, FALSE)), "")</f>
        <v/>
      </c>
      <c r="Q71" s="72" t="str">
        <f>IF($Q$13="Ja", IF(VLOOKUP(B71,'(2) Gegevens per set'!B:V, 15, FALSE) = "", "", VLOOKUP(B71,'(2) Gegevens per set'!B:V, 15, FALSE)), "")</f>
        <v/>
      </c>
      <c r="R71" s="64" t="str">
        <f>IF($R$13="Ja", IF(VLOOKUP(B71,'(2) Gegevens per set'!B:V, 16, FALSE) = "", "", VLOOKUP(B71,'(2) Gegevens per set'!B:V, 16, FALSE)), "")</f>
        <v/>
      </c>
      <c r="S71" s="72" t="str">
        <f>IF($S$13="Ja", IF(VLOOKUP(B71,'(2) Gegevens per set'!B:V, 17, FALSE) = "", "", VLOOKUP(B71,'(2) Gegevens per set'!B:V, 17, FALSE)), "")</f>
        <v/>
      </c>
      <c r="T71" s="64" t="str">
        <f>IF($T$13="Ja", IF(VLOOKUP(B71,'(2) Gegevens per set'!B:V, 18, FALSE) = "", "", VLOOKUP(B71,'(2) Gegevens per set'!B:V, 18, FALSE)), "")</f>
        <v/>
      </c>
      <c r="U71" s="72" t="str">
        <f>IF($U$13="Ja", IF(VLOOKUP(B71,'(2) Gegevens per set'!B:V, 19, FALSE) = "", "", VLOOKUP(B71,'(2) Gegevens per set'!B:V, 19, FALSE)), "")</f>
        <v/>
      </c>
      <c r="V71" s="72" t="str">
        <f>IF($V$13="Ja", IF(VLOOKUP(B71,'(2) Gegevens per set'!B:V, 20, FALSE) = "", "", VLOOKUP(B71,'(2) Gegevens per set'!B:V, 20, FALSE)), "")</f>
        <v/>
      </c>
      <c r="W71" s="72" t="str">
        <f>IF($W$13="Ja", IF(VLOOKUP(B71,'(2) Gegevens per set'!B:V, 21, FALSE) = "", "", VLOOKUP(B71,'(2) Gegevens per set'!B:V, 21, FALSE)), "")</f>
        <v/>
      </c>
      <c r="X71" s="83" t="str" cm="1">
        <f t="array" ref="X71">IF($C$6&lt;&gt;"x","",IF(OR(E71:W71&lt;&gt;""),"x",""))</f>
        <v/>
      </c>
      <c r="Y71" s="83" t="str">
        <f>IF($C$8="x", IF(VLOOKUP(B71,'(2) Gegevens per set'!B:Y, 22, FALSE) = "", "", VLOOKUP(B71,'(2) Gegevens per set'!B:Y, 22, FALSE)), "")</f>
        <v/>
      </c>
      <c r="Z71" s="83" t="str">
        <f>IF($C$9="x", IF(VLOOKUP(B71,'(2) Gegevens per set'!B:Y, 23, FALSE) = "", "", VLOOKUP(B71,'(2) Gegevens per set'!B:Y, 23, FALSE)), "")</f>
        <v/>
      </c>
      <c r="AA71" s="83" t="str">
        <f>IF($C$7="x", IF(VLOOKUP(B71,'(2) Gegevens per set'!B:Y, 24, FALSE) = "", "", VLOOKUP(B71,'(2) Gegevens per set'!B:Y, 24, FALSE)), "")</f>
        <v/>
      </c>
    </row>
    <row r="72" spans="2:27" x14ac:dyDescent="0.25">
      <c r="B72" s="60" t="s">
        <v>83</v>
      </c>
      <c r="C72" s="30" t="s">
        <v>40</v>
      </c>
      <c r="D72" s="30"/>
      <c r="E72" s="72" t="str">
        <f>IF($E$13="Ja", IF(VLOOKUP(B72,'(2) Gegevens per set'!B:V, 3, FALSE) = "", "", VLOOKUP(B72,'(2) Gegevens per set'!B:V, 3, FALSE)), "")</f>
        <v/>
      </c>
      <c r="F72" s="72" t="str">
        <f>IF($F$13="Ja", IF(VLOOKUP(B72,'(2) Gegevens per set'!B:V, 4, FALSE) = "", "", VLOOKUP(B72,'(2) Gegevens per set'!B:V, 4, FALSE)), "")</f>
        <v/>
      </c>
      <c r="G72" s="68" t="str">
        <f>IF($G$13="Ja", IF(VLOOKUP(B72,'(2) Gegevens per set'!B:V, 5, FALSE) = "", "", VLOOKUP(B72,'(2) Gegevens per set'!B:V, 5, FALSE)), "")</f>
        <v/>
      </c>
      <c r="H72" s="64" t="str">
        <f>IF($H$13="Ja", IF(VLOOKUP(B72,'(2) Gegevens per set'!B:V, 6, FALSE) = "", "", VLOOKUP(B72,'(2) Gegevens per set'!B:V, 6, FALSE)), "")</f>
        <v/>
      </c>
      <c r="I72" s="72" t="str">
        <f>IF($I$13="Ja", IF(VLOOKUP(B72,'(2) Gegevens per set'!B:V, 7, FALSE) = "", "", VLOOKUP(B72,'(2) Gegevens per set'!B:V, 7, FALSE)), "")</f>
        <v/>
      </c>
      <c r="J72" s="72" t="str">
        <f>IF($J$13="Ja", IF(VLOOKUP(B72,'(2) Gegevens per set'!B:V, 8, FALSE) = "", "", VLOOKUP(B72,'(2) Gegevens per set'!B:V, 8, FALSE)), "")</f>
        <v/>
      </c>
      <c r="K72" s="64" t="str">
        <f>IF($K$13="Ja", IF(VLOOKUP(B72,'(2) Gegevens per set'!B:V, 9, FALSE) = "", "", VLOOKUP(B72,'(2) Gegevens per set'!B:V, 9, FALSE)), "")</f>
        <v/>
      </c>
      <c r="L72" s="72" t="str">
        <f>IF($L$13="Ja", IF(VLOOKUP(B72,'(2) Gegevens per set'!B:V, 10, FALSE) = "", "", VLOOKUP(B72,'(2) Gegevens per set'!B:V, 10, FALSE)), "")</f>
        <v/>
      </c>
      <c r="M72" s="72" t="str">
        <f>IF($M$13="Ja", IF(VLOOKUP(B72,'(2) Gegevens per set'!B:V, 11, FALSE) = "", "", VLOOKUP(B72,'(2) Gegevens per set'!B:V, 11, FALSE)), "")</f>
        <v/>
      </c>
      <c r="N72" s="64" t="str">
        <f>IF($N$13="Ja", IF(VLOOKUP(B72,'(2) Gegevens per set'!B:V, 12, FALSE) = "", "", VLOOKUP(B72,'(2) Gegevens per set'!B:V, 12, FALSE)), "")</f>
        <v/>
      </c>
      <c r="O72" s="72" t="str">
        <f>IF($O$13="Ja", IF(VLOOKUP(B72,'(2) Gegevens per set'!B:V, 13, FALSE) = "", "", VLOOKUP(B72,'(2) Gegevens per set'!B:V, 13, FALSE)), "")</f>
        <v/>
      </c>
      <c r="P72" s="64" t="str">
        <f>IF($P$13="Ja", IF(VLOOKUP(B72,'(2) Gegevens per set'!B:V, 14, FALSE) = "", "", VLOOKUP(B72,'(2) Gegevens per set'!B:V, 14, FALSE)), "")</f>
        <v/>
      </c>
      <c r="Q72" s="72" t="str">
        <f>IF($Q$13="Ja", IF(VLOOKUP(B72,'(2) Gegevens per set'!B:V, 15, FALSE) = "", "", VLOOKUP(B72,'(2) Gegevens per set'!B:V, 15, FALSE)), "")</f>
        <v/>
      </c>
      <c r="R72" s="64" t="str">
        <f>IF($R$13="Ja", IF(VLOOKUP(B72,'(2) Gegevens per set'!B:V, 16, FALSE) = "", "", VLOOKUP(B72,'(2) Gegevens per set'!B:V, 16, FALSE)), "")</f>
        <v/>
      </c>
      <c r="S72" s="72" t="str">
        <f>IF($S$13="Ja", IF(VLOOKUP(B72,'(2) Gegevens per set'!B:V, 17, FALSE) = "", "", VLOOKUP(B72,'(2) Gegevens per set'!B:V, 17, FALSE)), "")</f>
        <v/>
      </c>
      <c r="T72" s="64" t="str">
        <f>IF($T$13="Ja", IF(VLOOKUP(B72,'(2) Gegevens per set'!B:V, 18, FALSE) = "", "", VLOOKUP(B72,'(2) Gegevens per set'!B:V, 18, FALSE)), "")</f>
        <v/>
      </c>
      <c r="U72" s="72" t="str">
        <f>IF($U$13="Ja", IF(VLOOKUP(B72,'(2) Gegevens per set'!B:V, 19, FALSE) = "", "", VLOOKUP(B72,'(2) Gegevens per set'!B:V, 19, FALSE)), "")</f>
        <v/>
      </c>
      <c r="V72" s="72" t="str">
        <f>IF($V$13="Ja", IF(VLOOKUP(B72,'(2) Gegevens per set'!B:V, 20, FALSE) = "", "", VLOOKUP(B72,'(2) Gegevens per set'!B:V, 20, FALSE)), "")</f>
        <v/>
      </c>
      <c r="W72" s="72" t="str">
        <f>IF($W$13="Ja", IF(VLOOKUP(B72,'(2) Gegevens per set'!B:V, 21, FALSE) = "", "", VLOOKUP(B72,'(2) Gegevens per set'!B:V, 21, FALSE)), "")</f>
        <v/>
      </c>
      <c r="X72" s="83" t="str" cm="1">
        <f t="array" ref="X72">IF($C$6&lt;&gt;"x","",IF(OR(E72:W72&lt;&gt;""),"x",""))</f>
        <v/>
      </c>
      <c r="Y72" s="83" t="str">
        <f>IF($C$8="x", IF(VLOOKUP(B72,'(2) Gegevens per set'!B:Y, 22, FALSE) = "", "", VLOOKUP(B72,'(2) Gegevens per set'!B:Y, 22, FALSE)), "")</f>
        <v/>
      </c>
      <c r="Z72" s="83" t="str">
        <f>IF($C$9="x", IF(VLOOKUP(B72,'(2) Gegevens per set'!B:Y, 23, FALSE) = "", "", VLOOKUP(B72,'(2) Gegevens per set'!B:Y, 23, FALSE)), "")</f>
        <v/>
      </c>
      <c r="AA72" s="83" t="str">
        <f>IF($C$7="x", IF(VLOOKUP(B72,'(2) Gegevens per set'!B:Y, 24, FALSE) = "", "", VLOOKUP(B72,'(2) Gegevens per set'!B:Y, 24, FALSE)), "")</f>
        <v/>
      </c>
    </row>
    <row r="73" spans="2:27" x14ac:dyDescent="0.25">
      <c r="B73" s="60" t="s">
        <v>84</v>
      </c>
      <c r="C73" s="30" t="s">
        <v>42</v>
      </c>
      <c r="D73" s="30"/>
      <c r="E73" s="72" t="str">
        <f>IF($E$13="Ja", IF(VLOOKUP(B73,'(2) Gegevens per set'!B:V, 3, FALSE) = "", "", VLOOKUP(B73,'(2) Gegevens per set'!B:V, 3, FALSE)), "")</f>
        <v/>
      </c>
      <c r="F73" s="72" t="str">
        <f>IF($F$13="Ja", IF(VLOOKUP(B73,'(2) Gegevens per set'!B:V, 4, FALSE) = "", "", VLOOKUP(B73,'(2) Gegevens per set'!B:V, 4, FALSE)), "")</f>
        <v/>
      </c>
      <c r="G73" s="68" t="str">
        <f>IF($G$13="Ja", IF(VLOOKUP(B73,'(2) Gegevens per set'!B:V, 5, FALSE) = "", "", VLOOKUP(B73,'(2) Gegevens per set'!B:V, 5, FALSE)), "")</f>
        <v/>
      </c>
      <c r="H73" s="64" t="str">
        <f>IF($H$13="Ja", IF(VLOOKUP(B73,'(2) Gegevens per set'!B:V, 6, FALSE) = "", "", VLOOKUP(B73,'(2) Gegevens per set'!B:V, 6, FALSE)), "")</f>
        <v/>
      </c>
      <c r="I73" s="72" t="str">
        <f>IF($I$13="Ja", IF(VLOOKUP(B73,'(2) Gegevens per set'!B:V, 7, FALSE) = "", "", VLOOKUP(B73,'(2) Gegevens per set'!B:V, 7, FALSE)), "")</f>
        <v/>
      </c>
      <c r="J73" s="72" t="str">
        <f>IF($J$13="Ja", IF(VLOOKUP(B73,'(2) Gegevens per set'!B:V, 8, FALSE) = "", "", VLOOKUP(B73,'(2) Gegevens per set'!B:V, 8, FALSE)), "")</f>
        <v/>
      </c>
      <c r="K73" s="64" t="str">
        <f>IF($K$13="Ja", IF(VLOOKUP(B73,'(2) Gegevens per set'!B:V, 9, FALSE) = "", "", VLOOKUP(B73,'(2) Gegevens per set'!B:V, 9, FALSE)), "")</f>
        <v/>
      </c>
      <c r="L73" s="72" t="str">
        <f>IF($L$13="Ja", IF(VLOOKUP(B73,'(2) Gegevens per set'!B:V, 10, FALSE) = "", "", VLOOKUP(B73,'(2) Gegevens per set'!B:V, 10, FALSE)), "")</f>
        <v/>
      </c>
      <c r="M73" s="72" t="str">
        <f>IF($M$13="Ja", IF(VLOOKUP(B73,'(2) Gegevens per set'!B:V, 11, FALSE) = "", "", VLOOKUP(B73,'(2) Gegevens per set'!B:V, 11, FALSE)), "")</f>
        <v/>
      </c>
      <c r="N73" s="64" t="str">
        <f>IF($N$13="Ja", IF(VLOOKUP(B73,'(2) Gegevens per set'!B:V, 12, FALSE) = "", "", VLOOKUP(B73,'(2) Gegevens per set'!B:V, 12, FALSE)), "")</f>
        <v/>
      </c>
      <c r="O73" s="72" t="str">
        <f>IF($O$13="Ja", IF(VLOOKUP(B73,'(2) Gegevens per set'!B:V, 13, FALSE) = "", "", VLOOKUP(B73,'(2) Gegevens per set'!B:V, 13, FALSE)), "")</f>
        <v/>
      </c>
      <c r="P73" s="64" t="str">
        <f>IF($P$13="Ja", IF(VLOOKUP(B73,'(2) Gegevens per set'!B:V, 14, FALSE) = "", "", VLOOKUP(B73,'(2) Gegevens per set'!B:V, 14, FALSE)), "")</f>
        <v/>
      </c>
      <c r="Q73" s="72" t="str">
        <f>IF($Q$13="Ja", IF(VLOOKUP(B73,'(2) Gegevens per set'!B:V, 15, FALSE) = "", "", VLOOKUP(B73,'(2) Gegevens per set'!B:V, 15, FALSE)), "")</f>
        <v/>
      </c>
      <c r="R73" s="64" t="str">
        <f>IF($R$13="Ja", IF(VLOOKUP(B73,'(2) Gegevens per set'!B:V, 16, FALSE) = "", "", VLOOKUP(B73,'(2) Gegevens per set'!B:V, 16, FALSE)), "")</f>
        <v/>
      </c>
      <c r="S73" s="72" t="str">
        <f>IF($S$13="Ja", IF(VLOOKUP(B73,'(2) Gegevens per set'!B:V, 17, FALSE) = "", "", VLOOKUP(B73,'(2) Gegevens per set'!B:V, 17, FALSE)), "")</f>
        <v/>
      </c>
      <c r="T73" s="64" t="str">
        <f>IF($T$13="Ja", IF(VLOOKUP(B73,'(2) Gegevens per set'!B:V, 18, FALSE) = "", "", VLOOKUP(B73,'(2) Gegevens per set'!B:V, 18, FALSE)), "")</f>
        <v/>
      </c>
      <c r="U73" s="72" t="str">
        <f>IF($U$13="Ja", IF(VLOOKUP(B73,'(2) Gegevens per set'!B:V, 19, FALSE) = "", "", VLOOKUP(B73,'(2) Gegevens per set'!B:V, 19, FALSE)), "")</f>
        <v/>
      </c>
      <c r="V73" s="72" t="str">
        <f>IF($V$13="Ja", IF(VLOOKUP(B73,'(2) Gegevens per set'!B:V, 20, FALSE) = "", "", VLOOKUP(B73,'(2) Gegevens per set'!B:V, 20, FALSE)), "")</f>
        <v/>
      </c>
      <c r="W73" s="72" t="str">
        <f>IF($W$13="Ja", IF(VLOOKUP(B73,'(2) Gegevens per set'!B:V, 21, FALSE) = "", "", VLOOKUP(B73,'(2) Gegevens per set'!B:V, 21, FALSE)), "")</f>
        <v/>
      </c>
      <c r="X73" s="83" t="str" cm="1">
        <f t="array" ref="X73">IF($C$6&lt;&gt;"x","",IF(OR(E73:W73&lt;&gt;""),"x",""))</f>
        <v/>
      </c>
      <c r="Y73" s="83" t="str">
        <f>IF($C$8="x", IF(VLOOKUP(B73,'(2) Gegevens per set'!B:Y, 22, FALSE) = "", "", VLOOKUP(B73,'(2) Gegevens per set'!B:Y, 22, FALSE)), "")</f>
        <v/>
      </c>
      <c r="Z73" s="83" t="str">
        <f>IF($C$9="x", IF(VLOOKUP(B73,'(2) Gegevens per set'!B:Y, 23, FALSE) = "", "", VLOOKUP(B73,'(2) Gegevens per set'!B:Y, 23, FALSE)), "")</f>
        <v/>
      </c>
      <c r="AA73" s="83" t="str">
        <f>IF($C$7="x", IF(VLOOKUP(B73,'(2) Gegevens per set'!B:Y, 24, FALSE) = "", "", VLOOKUP(B73,'(2) Gegevens per set'!B:Y, 24, FALSE)), "")</f>
        <v/>
      </c>
    </row>
    <row r="74" spans="2:27" x14ac:dyDescent="0.25">
      <c r="B74" s="31" t="s">
        <v>85</v>
      </c>
      <c r="C74" s="59" t="s">
        <v>44</v>
      </c>
      <c r="D74" s="59"/>
      <c r="E74" s="72" t="str">
        <f>IF($E$13="Ja", IF(VLOOKUP(B74,'(2) Gegevens per set'!B:V, 3, FALSE) = "", "", VLOOKUP(B74,'(2) Gegevens per set'!B:V, 3, FALSE)), "")</f>
        <v/>
      </c>
      <c r="F74" s="72" t="str">
        <f>IF($F$13="Ja", IF(VLOOKUP(B74,'(2) Gegevens per set'!B:V, 4, FALSE) = "", "", VLOOKUP(B74,'(2) Gegevens per set'!B:V, 4, FALSE)), "")</f>
        <v/>
      </c>
      <c r="G74" s="68" t="str">
        <f>IF($G$13="Ja", IF(VLOOKUP(B74,'(2) Gegevens per set'!B:V, 5, FALSE) = "", "", VLOOKUP(B74,'(2) Gegevens per set'!B:V, 5, FALSE)), "")</f>
        <v/>
      </c>
      <c r="H74" s="64" t="str">
        <f>IF($H$13="Ja", IF(VLOOKUP(B74,'(2) Gegevens per set'!B:V, 6, FALSE) = "", "", VLOOKUP(B74,'(2) Gegevens per set'!B:V, 6, FALSE)), "")</f>
        <v/>
      </c>
      <c r="I74" s="72" t="str">
        <f>IF($I$13="Ja", IF(VLOOKUP(B74,'(2) Gegevens per set'!B:V, 7, FALSE) = "", "", VLOOKUP(B74,'(2) Gegevens per set'!B:V, 7, FALSE)), "")</f>
        <v/>
      </c>
      <c r="J74" s="72" t="str">
        <f>IF($J$13="Ja", IF(VLOOKUP(B74,'(2) Gegevens per set'!B:V, 8, FALSE) = "", "", VLOOKUP(B74,'(2) Gegevens per set'!B:V, 8, FALSE)), "")</f>
        <v/>
      </c>
      <c r="K74" s="64" t="str">
        <f>IF($K$13="Ja", IF(VLOOKUP(B74,'(2) Gegevens per set'!B:V, 9, FALSE) = "", "", VLOOKUP(B74,'(2) Gegevens per set'!B:V, 9, FALSE)), "")</f>
        <v/>
      </c>
      <c r="L74" s="72" t="str">
        <f>IF($L$13="Ja", IF(VLOOKUP(B74,'(2) Gegevens per set'!B:V, 10, FALSE) = "", "", VLOOKUP(B74,'(2) Gegevens per set'!B:V, 10, FALSE)), "")</f>
        <v/>
      </c>
      <c r="M74" s="72" t="str">
        <f>IF($M$13="Ja", IF(VLOOKUP(B74,'(2) Gegevens per set'!B:V, 11, FALSE) = "", "", VLOOKUP(B74,'(2) Gegevens per set'!B:V, 11, FALSE)), "")</f>
        <v/>
      </c>
      <c r="N74" s="64" t="str">
        <f>IF($N$13="Ja", IF(VLOOKUP(B74,'(2) Gegevens per set'!B:V, 12, FALSE) = "", "", VLOOKUP(B74,'(2) Gegevens per set'!B:V, 12, FALSE)), "")</f>
        <v/>
      </c>
      <c r="O74" s="72" t="str">
        <f>IF($O$13="Ja", IF(VLOOKUP(B74,'(2) Gegevens per set'!B:V, 13, FALSE) = "", "", VLOOKUP(B74,'(2) Gegevens per set'!B:V, 13, FALSE)), "")</f>
        <v/>
      </c>
      <c r="P74" s="64" t="str">
        <f>IF($P$13="Ja", IF(VLOOKUP(B74,'(2) Gegevens per set'!B:V, 14, FALSE) = "", "", VLOOKUP(B74,'(2) Gegevens per set'!B:V, 14, FALSE)), "")</f>
        <v/>
      </c>
      <c r="Q74" s="72" t="str">
        <f>IF($Q$13="Ja", IF(VLOOKUP(B74,'(2) Gegevens per set'!B:V, 15, FALSE) = "", "", VLOOKUP(B74,'(2) Gegevens per set'!B:V, 15, FALSE)), "")</f>
        <v/>
      </c>
      <c r="R74" s="64" t="str">
        <f>IF($R$13="Ja", IF(VLOOKUP(B74,'(2) Gegevens per set'!B:V, 16, FALSE) = "", "", VLOOKUP(B74,'(2) Gegevens per set'!B:V, 16, FALSE)), "")</f>
        <v/>
      </c>
      <c r="S74" s="72" t="str">
        <f>IF($S$13="Ja", IF(VLOOKUP(B74,'(2) Gegevens per set'!B:V, 17, FALSE) = "", "", VLOOKUP(B74,'(2) Gegevens per set'!B:V, 17, FALSE)), "")</f>
        <v/>
      </c>
      <c r="T74" s="64" t="str">
        <f>IF($T$13="Ja", IF(VLOOKUP(B74,'(2) Gegevens per set'!B:V, 18, FALSE) = "", "", VLOOKUP(B74,'(2) Gegevens per set'!B:V, 18, FALSE)), "")</f>
        <v/>
      </c>
      <c r="U74" s="72" t="str">
        <f>IF($U$13="Ja", IF(VLOOKUP(B74,'(2) Gegevens per set'!B:V, 19, FALSE) = "", "", VLOOKUP(B74,'(2) Gegevens per set'!B:V, 19, FALSE)), "")</f>
        <v/>
      </c>
      <c r="V74" s="72" t="str">
        <f>IF($V$13="Ja", IF(VLOOKUP(B74,'(2) Gegevens per set'!B:V, 20, FALSE) = "", "", VLOOKUP(B74,'(2) Gegevens per set'!B:V, 20, FALSE)), "")</f>
        <v/>
      </c>
      <c r="W74" s="72" t="str">
        <f>IF($W$13="Ja", IF(VLOOKUP(B74,'(2) Gegevens per set'!B:V, 21, FALSE) = "", "", VLOOKUP(B74,'(2) Gegevens per set'!B:V, 21, FALSE)), "")</f>
        <v/>
      </c>
      <c r="X74" s="83" t="str" cm="1">
        <f t="array" ref="X74">IF($C$6&lt;&gt;"x","",IF(OR(E74:W74&lt;&gt;""),"x",""))</f>
        <v/>
      </c>
      <c r="Y74" s="83" t="str">
        <f>IF($C$8="x", IF(VLOOKUP(B74,'(2) Gegevens per set'!B:Y, 22, FALSE) = "", "", VLOOKUP(B74,'(2) Gegevens per set'!B:Y, 22, FALSE)), "")</f>
        <v/>
      </c>
      <c r="Z74" s="83" t="str">
        <f>IF($C$9="x", IF(VLOOKUP(B74,'(2) Gegevens per set'!B:Y, 23, FALSE) = "", "", VLOOKUP(B74,'(2) Gegevens per set'!B:Y, 23, FALSE)), "")</f>
        <v/>
      </c>
      <c r="AA74" s="83" t="str">
        <f>IF($C$7="x", IF(VLOOKUP(B74,'(2) Gegevens per set'!B:Y, 24, FALSE) = "", "", VLOOKUP(B74,'(2) Gegevens per set'!B:Y, 24, FALSE)), "")</f>
        <v/>
      </c>
    </row>
    <row r="75" spans="2:27" x14ac:dyDescent="0.25">
      <c r="B75" s="42" t="s">
        <v>86</v>
      </c>
      <c r="C75" s="43"/>
      <c r="D75" s="43"/>
      <c r="E75" s="47" t="str">
        <f>IF($E$13="Ja", IF(VLOOKUP(B75,'(2) Gegevens per set'!B:V, 3, FALSE) = "", "", VLOOKUP(B75,'(2) Gegevens per set'!B:V, 3, FALSE)), "")</f>
        <v/>
      </c>
      <c r="F75" s="47" t="str">
        <f>IF($F$13="Ja", IF(VLOOKUP(B75,'(2) Gegevens per set'!B:V, 4, FALSE) = "", "", VLOOKUP(B75,'(2) Gegevens per set'!B:V, 4, FALSE)), "")</f>
        <v/>
      </c>
      <c r="G75" s="47" t="str">
        <f>IF($G$13="Ja", IF(VLOOKUP(B75,'(2) Gegevens per set'!B:V, 5, FALSE) = "", "", VLOOKUP(B75,'(2) Gegevens per set'!B:V, 5, FALSE)), "")</f>
        <v/>
      </c>
      <c r="H75" s="47" t="str">
        <f>IF($H$13="Ja", IF(VLOOKUP(B75,'(2) Gegevens per set'!B:V, 6, FALSE) = "", "", VLOOKUP(B75,'(2) Gegevens per set'!B:V, 6, FALSE)), "")</f>
        <v/>
      </c>
      <c r="I75" s="47" t="str">
        <f>IF($I$13="Ja", IF(VLOOKUP(B75,'(2) Gegevens per set'!B:V, 7, FALSE) = "", "", VLOOKUP(B75,'(2) Gegevens per set'!B:V, 7, FALSE)), "")</f>
        <v/>
      </c>
      <c r="J75" s="47" t="str">
        <f>IF($J$13="Ja", IF(VLOOKUP(B75,'(2) Gegevens per set'!B:V, 8, FALSE) = "", "", VLOOKUP(B75,'(2) Gegevens per set'!B:V, 8, FALSE)), "")</f>
        <v/>
      </c>
      <c r="K75" s="47" t="str">
        <f>IF($K$13="Ja", IF(VLOOKUP(B75,'(2) Gegevens per set'!B:V, 9, FALSE) = "", "", VLOOKUP(B75,'(2) Gegevens per set'!B:V, 9, FALSE)), "")</f>
        <v/>
      </c>
      <c r="L75" s="47" t="str">
        <f>IF($L$13="Ja", IF(VLOOKUP(B75,'(2) Gegevens per set'!B:V, 10, FALSE) = "", "", VLOOKUP(B75,'(2) Gegevens per set'!B:V, 10, FALSE)), "")</f>
        <v/>
      </c>
      <c r="M75" s="47" t="str">
        <f>IF($M$13="Ja", IF(VLOOKUP(B75,'(2) Gegevens per set'!B:V, 11, FALSE) = "", "", VLOOKUP(B75,'(2) Gegevens per set'!B:V, 11, FALSE)), "")</f>
        <v/>
      </c>
      <c r="N75" s="47" t="str">
        <f>IF($N$13="Ja", IF(VLOOKUP(B75,'(2) Gegevens per set'!B:V, 12, FALSE) = "", "", VLOOKUP(B75,'(2) Gegevens per set'!B:V, 12, FALSE)), "")</f>
        <v/>
      </c>
      <c r="O75" s="47" t="str">
        <f>IF($O$13="Ja", IF(VLOOKUP(B75,'(2) Gegevens per set'!B:V, 13, FALSE) = "", "", VLOOKUP(B75,'(2) Gegevens per set'!B:V, 13, FALSE)), "")</f>
        <v/>
      </c>
      <c r="P75" s="47" t="str">
        <f>IF($P$13="Ja", IF(VLOOKUP(B75,'(2) Gegevens per set'!B:V, 14, FALSE) = "", "", VLOOKUP(B75,'(2) Gegevens per set'!B:V, 14, FALSE)), "")</f>
        <v/>
      </c>
      <c r="Q75" s="47" t="str">
        <f>IF($Q$13="Ja", IF(VLOOKUP(B75,'(2) Gegevens per set'!B:V, 15, FALSE) = "", "", VLOOKUP(B75,'(2) Gegevens per set'!B:V, 15, FALSE)), "")</f>
        <v/>
      </c>
      <c r="R75" s="47" t="str">
        <f>IF($R$13="Ja", IF(VLOOKUP(B75,'(2) Gegevens per set'!B:V, 16, FALSE) = "", "", VLOOKUP(B75,'(2) Gegevens per set'!B:V, 16, FALSE)), "")</f>
        <v/>
      </c>
      <c r="S75" s="47" t="str">
        <f>IF($S$13="Ja", IF(VLOOKUP(B75,'(2) Gegevens per set'!B:V, 17, FALSE) = "", "", VLOOKUP(B75,'(2) Gegevens per set'!B:V, 17, FALSE)), "")</f>
        <v/>
      </c>
      <c r="T75" s="47" t="str">
        <f>IF($T$13="Ja", IF(VLOOKUP(B75,'(2) Gegevens per set'!B:V, 18, FALSE) = "", "", VLOOKUP(B75,'(2) Gegevens per set'!B:V, 18, FALSE)), "")</f>
        <v/>
      </c>
      <c r="U75" s="47" t="str">
        <f>IF($U$13="Ja", IF(VLOOKUP(B75,'(2) Gegevens per set'!B:V, 19, FALSE) = "", "", VLOOKUP(B75,'(2) Gegevens per set'!B:V, 19, FALSE)), "")</f>
        <v/>
      </c>
      <c r="V75" s="47" t="str">
        <f>IF($V$13="Ja", IF(VLOOKUP(B75,'(2) Gegevens per set'!B:V, 20, FALSE) = "", "", VLOOKUP(B75,'(2) Gegevens per set'!B:V, 20, FALSE)), "")</f>
        <v/>
      </c>
      <c r="W75" s="47" t="str">
        <f>IF($W$13="Ja", IF(VLOOKUP(B75,'(2) Gegevens per set'!B:V, 21, FALSE) = "", "", VLOOKUP(B75,'(2) Gegevens per set'!B:V, 21, FALSE)), "")</f>
        <v/>
      </c>
      <c r="X75" s="81" t="str" cm="1">
        <f t="array" ref="X75">IF($C$6&lt;&gt;"x","",IF(OR(E75:W75&lt;&gt;""),"x",""))</f>
        <v/>
      </c>
      <c r="Y75" s="81" t="str">
        <f>IF($C$8="x", IF(VLOOKUP(B75,'(2) Gegevens per set'!B:Y, 22, FALSE) = "", "", VLOOKUP(B75,'(2) Gegevens per set'!B:Y, 22, FALSE)), "")</f>
        <v/>
      </c>
      <c r="Z75" s="81" t="str">
        <f>IF($C$9="x", IF(VLOOKUP(B75,'(2) Gegevens per set'!B:Y, 23, FALSE) = "", "", VLOOKUP(B75,'(2) Gegevens per set'!B:Y, 23, FALSE)), "")</f>
        <v/>
      </c>
      <c r="AA75" s="81" t="str">
        <f>IF($C$7="x", IF(VLOOKUP(B75,'(2) Gegevens per set'!B:Y, 24, FALSE) = "", "", VLOOKUP(B75,'(2) Gegevens per set'!B:Y, 24, FALSE)), "")</f>
        <v/>
      </c>
    </row>
    <row r="76" spans="2:27" x14ac:dyDescent="0.25">
      <c r="B76" s="60" t="s">
        <v>87</v>
      </c>
      <c r="C76" s="30" t="s">
        <v>6</v>
      </c>
      <c r="D76" s="30"/>
      <c r="E76" s="72" t="str">
        <f>IF($E$13="Ja", IF(VLOOKUP(B76,'(2) Gegevens per set'!B:V, 3, FALSE) = "", "", VLOOKUP(B76,'(2) Gegevens per set'!B:V, 3, FALSE)), "")</f>
        <v/>
      </c>
      <c r="F76" s="72" t="str">
        <f>IF($F$13="Ja", IF(VLOOKUP(B76,'(2) Gegevens per set'!B:V, 4, FALSE) = "", "", VLOOKUP(B76,'(2) Gegevens per set'!B:V, 4, FALSE)), "")</f>
        <v/>
      </c>
      <c r="G76" s="68" t="str">
        <f>IF($G$13="Ja", IF(VLOOKUP(B76,'(2) Gegevens per set'!B:V, 5, FALSE) = "", "", VLOOKUP(B76,'(2) Gegevens per set'!B:V, 5, FALSE)), "")</f>
        <v/>
      </c>
      <c r="H76" s="64" t="str">
        <f>IF($H$13="Ja", IF(VLOOKUP(B76,'(2) Gegevens per set'!B:V, 6, FALSE) = "", "", VLOOKUP(B76,'(2) Gegevens per set'!B:V, 6, FALSE)), "")</f>
        <v/>
      </c>
      <c r="I76" s="72" t="str">
        <f>IF($I$13="Ja", IF(VLOOKUP(B76,'(2) Gegevens per set'!B:V, 7, FALSE) = "", "", VLOOKUP(B76,'(2) Gegevens per set'!B:V, 7, FALSE)), "")</f>
        <v/>
      </c>
      <c r="J76" s="72" t="str">
        <f>IF($J$13="Ja", IF(VLOOKUP(B76,'(2) Gegevens per set'!B:V, 8, FALSE) = "", "", VLOOKUP(B76,'(2) Gegevens per set'!B:V, 8, FALSE)), "")</f>
        <v/>
      </c>
      <c r="K76" s="64" t="str">
        <f>IF($K$13="Ja", IF(VLOOKUP(B76,'(2) Gegevens per set'!B:V, 9, FALSE) = "", "", VLOOKUP(B76,'(2) Gegevens per set'!B:V, 9, FALSE)), "")</f>
        <v/>
      </c>
      <c r="L76" s="72" t="str">
        <f>IF($L$13="Ja", IF(VLOOKUP(B76,'(2) Gegevens per set'!B:V, 10, FALSE) = "", "", VLOOKUP(B76,'(2) Gegevens per set'!B:V, 10, FALSE)), "")</f>
        <v/>
      </c>
      <c r="M76" s="72" t="str">
        <f>IF($M$13="Ja", IF(VLOOKUP(B76,'(2) Gegevens per set'!B:V, 11, FALSE) = "", "", VLOOKUP(B76,'(2) Gegevens per set'!B:V, 11, FALSE)), "")</f>
        <v/>
      </c>
      <c r="N76" s="64" t="str">
        <f>IF($N$13="Ja", IF(VLOOKUP(B76,'(2) Gegevens per set'!B:V, 12, FALSE) = "", "", VLOOKUP(B76,'(2) Gegevens per set'!B:V, 12, FALSE)), "")</f>
        <v/>
      </c>
      <c r="O76" s="72" t="str">
        <f>IF($O$13="Ja", IF(VLOOKUP(B76,'(2) Gegevens per set'!B:V, 13, FALSE) = "", "", VLOOKUP(B76,'(2) Gegevens per set'!B:V, 13, FALSE)), "")</f>
        <v/>
      </c>
      <c r="P76" s="64" t="str">
        <f>IF($P$13="Ja", IF(VLOOKUP(B76,'(2) Gegevens per set'!B:V, 14, FALSE) = "", "", VLOOKUP(B76,'(2) Gegevens per set'!B:V, 14, FALSE)), "")</f>
        <v/>
      </c>
      <c r="Q76" s="72" t="str">
        <f>IF($Q$13="Ja", IF(VLOOKUP(B76,'(2) Gegevens per set'!B:V, 15, FALSE) = "", "", VLOOKUP(B76,'(2) Gegevens per set'!B:V, 15, FALSE)), "")</f>
        <v/>
      </c>
      <c r="R76" s="64" t="str">
        <f>IF($R$13="Ja", IF(VLOOKUP(B76,'(2) Gegevens per set'!B:V, 16, FALSE) = "", "", VLOOKUP(B76,'(2) Gegevens per set'!B:V, 16, FALSE)), "")</f>
        <v/>
      </c>
      <c r="S76" s="72" t="str">
        <f>IF($S$13="Ja", IF(VLOOKUP(B76,'(2) Gegevens per set'!B:V, 17, FALSE) = "", "", VLOOKUP(B76,'(2) Gegevens per set'!B:V, 17, FALSE)), "")</f>
        <v/>
      </c>
      <c r="T76" s="64" t="str">
        <f>IF($T$13="Ja", IF(VLOOKUP(B76,'(2) Gegevens per set'!B:V, 18, FALSE) = "", "", VLOOKUP(B76,'(2) Gegevens per set'!B:V, 18, FALSE)), "")</f>
        <v/>
      </c>
      <c r="U76" s="72" t="str">
        <f>IF($U$13="Ja", IF(VLOOKUP(B76,'(2) Gegevens per set'!B:V, 19, FALSE) = "", "", VLOOKUP(B76,'(2) Gegevens per set'!B:V, 19, FALSE)), "")</f>
        <v/>
      </c>
      <c r="V76" s="72" t="str">
        <f>IF($V$13="Ja", IF(VLOOKUP(B76,'(2) Gegevens per set'!B:V, 20, FALSE) = "", "", VLOOKUP(B76,'(2) Gegevens per set'!B:V, 20, FALSE)), "")</f>
        <v/>
      </c>
      <c r="W76" s="72" t="str">
        <f>IF($W$13="Ja", IF(VLOOKUP(B76,'(2) Gegevens per set'!B:V, 21, FALSE) = "", "", VLOOKUP(B76,'(2) Gegevens per set'!B:V, 21, FALSE)), "")</f>
        <v/>
      </c>
      <c r="X76" s="83" t="str" cm="1">
        <f t="array" ref="X76">IF($C$6&lt;&gt;"x","",IF(OR(E76:W76&lt;&gt;""),"x",""))</f>
        <v/>
      </c>
      <c r="Y76" s="83" t="str">
        <f>IF($C$8="x", IF(VLOOKUP(B76,'(2) Gegevens per set'!B:Y, 22, FALSE) = "", "", VLOOKUP(B76,'(2) Gegevens per set'!B:Y, 22, FALSE)), "")</f>
        <v/>
      </c>
      <c r="Z76" s="83" t="str">
        <f>IF($C$9="x", IF(VLOOKUP(B76,'(2) Gegevens per set'!B:Y, 23, FALSE) = "", "", VLOOKUP(B76,'(2) Gegevens per set'!B:Y, 23, FALSE)), "")</f>
        <v/>
      </c>
      <c r="AA76" s="83" t="str">
        <f>IF($C$7="x", IF(VLOOKUP(B76,'(2) Gegevens per set'!B:Y, 24, FALSE) = "", "", VLOOKUP(B76,'(2) Gegevens per set'!B:Y, 24, FALSE)), "")</f>
        <v/>
      </c>
    </row>
    <row r="77" spans="2:27" x14ac:dyDescent="0.25">
      <c r="B77" s="60" t="s">
        <v>88</v>
      </c>
      <c r="C77" s="30" t="s">
        <v>8</v>
      </c>
      <c r="D77" s="30"/>
      <c r="E77" s="72" t="str">
        <f>IF($E$13="Ja", IF(VLOOKUP(B77,'(2) Gegevens per set'!B:V, 3, FALSE) = "", "", VLOOKUP(B77,'(2) Gegevens per set'!B:V, 3, FALSE)), "")</f>
        <v/>
      </c>
      <c r="F77" s="72" t="str">
        <f>IF($F$13="Ja", IF(VLOOKUP(B77,'(2) Gegevens per set'!B:V, 4, FALSE) = "", "", VLOOKUP(B77,'(2) Gegevens per set'!B:V, 4, FALSE)), "")</f>
        <v/>
      </c>
      <c r="G77" s="68" t="str">
        <f>IF($G$13="Ja", IF(VLOOKUP(B77,'(2) Gegevens per set'!B:V, 5, FALSE) = "", "", VLOOKUP(B77,'(2) Gegevens per set'!B:V, 5, FALSE)), "")</f>
        <v/>
      </c>
      <c r="H77" s="64" t="str">
        <f>IF($H$13="Ja", IF(VLOOKUP(B77,'(2) Gegevens per set'!B:V, 6, FALSE) = "", "", VLOOKUP(B77,'(2) Gegevens per set'!B:V, 6, FALSE)), "")</f>
        <v/>
      </c>
      <c r="I77" s="72" t="str">
        <f>IF($I$13="Ja", IF(VLOOKUP(B77,'(2) Gegevens per set'!B:V, 7, FALSE) = "", "", VLOOKUP(B77,'(2) Gegevens per set'!B:V, 7, FALSE)), "")</f>
        <v/>
      </c>
      <c r="J77" s="72" t="str">
        <f>IF($J$13="Ja", IF(VLOOKUP(B77,'(2) Gegevens per set'!B:V, 8, FALSE) = "", "", VLOOKUP(B77,'(2) Gegevens per set'!B:V, 8, FALSE)), "")</f>
        <v/>
      </c>
      <c r="K77" s="64" t="str">
        <f>IF($K$13="Ja", IF(VLOOKUP(B77,'(2) Gegevens per set'!B:V, 9, FALSE) = "", "", VLOOKUP(B77,'(2) Gegevens per set'!B:V, 9, FALSE)), "")</f>
        <v/>
      </c>
      <c r="L77" s="72" t="str">
        <f>IF($L$13="Ja", IF(VLOOKUP(B77,'(2) Gegevens per set'!B:V, 10, FALSE) = "", "", VLOOKUP(B77,'(2) Gegevens per set'!B:V, 10, FALSE)), "")</f>
        <v/>
      </c>
      <c r="M77" s="72" t="str">
        <f>IF($M$13="Ja", IF(VLOOKUP(B77,'(2) Gegevens per set'!B:V, 11, FALSE) = "", "", VLOOKUP(B77,'(2) Gegevens per set'!B:V, 11, FALSE)), "")</f>
        <v/>
      </c>
      <c r="N77" s="64" t="str">
        <f>IF($N$13="Ja", IF(VLOOKUP(B77,'(2) Gegevens per set'!B:V, 12, FALSE) = "", "", VLOOKUP(B77,'(2) Gegevens per set'!B:V, 12, FALSE)), "")</f>
        <v/>
      </c>
      <c r="O77" s="72" t="str">
        <f>IF($O$13="Ja", IF(VLOOKUP(B77,'(2) Gegevens per set'!B:V, 13, FALSE) = "", "", VLOOKUP(B77,'(2) Gegevens per set'!B:V, 13, FALSE)), "")</f>
        <v/>
      </c>
      <c r="P77" s="64" t="str">
        <f>IF($P$13="Ja", IF(VLOOKUP(B77,'(2) Gegevens per set'!B:V, 14, FALSE) = "", "", VLOOKUP(B77,'(2) Gegevens per set'!B:V, 14, FALSE)), "")</f>
        <v/>
      </c>
      <c r="Q77" s="72" t="str">
        <f>IF($Q$13="Ja", IF(VLOOKUP(B77,'(2) Gegevens per set'!B:V, 15, FALSE) = "", "", VLOOKUP(B77,'(2) Gegevens per set'!B:V, 15, FALSE)), "")</f>
        <v/>
      </c>
      <c r="R77" s="64" t="str">
        <f>IF($R$13="Ja", IF(VLOOKUP(B77,'(2) Gegevens per set'!B:V, 16, FALSE) = "", "", VLOOKUP(B77,'(2) Gegevens per set'!B:V, 16, FALSE)), "")</f>
        <v/>
      </c>
      <c r="S77" s="72" t="str">
        <f>IF($S$13="Ja", IF(VLOOKUP(B77,'(2) Gegevens per set'!B:V, 17, FALSE) = "", "", VLOOKUP(B77,'(2) Gegevens per set'!B:V, 17, FALSE)), "")</f>
        <v/>
      </c>
      <c r="T77" s="64" t="str">
        <f>IF($T$13="Ja", IF(VLOOKUP(B77,'(2) Gegevens per set'!B:V, 18, FALSE) = "", "", VLOOKUP(B77,'(2) Gegevens per set'!B:V, 18, FALSE)), "")</f>
        <v/>
      </c>
      <c r="U77" s="72" t="str">
        <f>IF($U$13="Ja", IF(VLOOKUP(B77,'(2) Gegevens per set'!B:V, 19, FALSE) = "", "", VLOOKUP(B77,'(2) Gegevens per set'!B:V, 19, FALSE)), "")</f>
        <v/>
      </c>
      <c r="V77" s="72" t="str">
        <f>IF($V$13="Ja", IF(VLOOKUP(B77,'(2) Gegevens per set'!B:V, 20, FALSE) = "", "", VLOOKUP(B77,'(2) Gegevens per set'!B:V, 20, FALSE)), "")</f>
        <v/>
      </c>
      <c r="W77" s="72" t="str">
        <f>IF($W$13="Ja", IF(VLOOKUP(B77,'(2) Gegevens per set'!B:V, 21, FALSE) = "", "", VLOOKUP(B77,'(2) Gegevens per set'!B:V, 21, FALSE)), "")</f>
        <v/>
      </c>
      <c r="X77" s="83" t="str" cm="1">
        <f t="array" ref="X77">IF($C$6&lt;&gt;"x","",IF(OR(E77:W77&lt;&gt;""),"x",""))</f>
        <v/>
      </c>
      <c r="Y77" s="83" t="str">
        <f>IF($C$8="x", IF(VLOOKUP(B77,'(2) Gegevens per set'!B:Y, 22, FALSE) = "", "", VLOOKUP(B77,'(2) Gegevens per set'!B:Y, 22, FALSE)), "")</f>
        <v/>
      </c>
      <c r="Z77" s="83" t="str">
        <f>IF($C$9="x", IF(VLOOKUP(B77,'(2) Gegevens per set'!B:Y, 23, FALSE) = "", "", VLOOKUP(B77,'(2) Gegevens per set'!B:Y, 23, FALSE)), "")</f>
        <v/>
      </c>
      <c r="AA77" s="83" t="str">
        <f>IF($C$7="x", IF(VLOOKUP(B77,'(2) Gegevens per set'!B:Y, 24, FALSE) = "", "", VLOOKUP(B77,'(2) Gegevens per set'!B:Y, 24, FALSE)), "")</f>
        <v/>
      </c>
    </row>
    <row r="78" spans="2:27" x14ac:dyDescent="0.25">
      <c r="B78" s="60" t="s">
        <v>89</v>
      </c>
      <c r="C78" s="30" t="s">
        <v>10</v>
      </c>
      <c r="D78" s="30"/>
      <c r="E78" s="72" t="str">
        <f>IF($E$13="Ja", IF(VLOOKUP(B78,'(2) Gegevens per set'!B:V, 3, FALSE) = "", "", VLOOKUP(B78,'(2) Gegevens per set'!B:V, 3, FALSE)), "")</f>
        <v/>
      </c>
      <c r="F78" s="72" t="str">
        <f>IF($F$13="Ja", IF(VLOOKUP(B78,'(2) Gegevens per set'!B:V, 4, FALSE) = "", "", VLOOKUP(B78,'(2) Gegevens per set'!B:V, 4, FALSE)), "")</f>
        <v/>
      </c>
      <c r="G78" s="68" t="str">
        <f>IF($G$13="Ja", IF(VLOOKUP(B78,'(2) Gegevens per set'!B:V, 5, FALSE) = "", "", VLOOKUP(B78,'(2) Gegevens per set'!B:V, 5, FALSE)), "")</f>
        <v/>
      </c>
      <c r="H78" s="64" t="str">
        <f>IF($H$13="Ja", IF(VLOOKUP(B78,'(2) Gegevens per set'!B:V, 6, FALSE) = "", "", VLOOKUP(B78,'(2) Gegevens per set'!B:V, 6, FALSE)), "")</f>
        <v/>
      </c>
      <c r="I78" s="72" t="str">
        <f>IF($I$13="Ja", IF(VLOOKUP(B78,'(2) Gegevens per set'!B:V, 7, FALSE) = "", "", VLOOKUP(B78,'(2) Gegevens per set'!B:V, 7, FALSE)), "")</f>
        <v/>
      </c>
      <c r="J78" s="72" t="str">
        <f>IF($J$13="Ja", IF(VLOOKUP(B78,'(2) Gegevens per set'!B:V, 8, FALSE) = "", "", VLOOKUP(B78,'(2) Gegevens per set'!B:V, 8, FALSE)), "")</f>
        <v/>
      </c>
      <c r="K78" s="64" t="str">
        <f>IF($K$13="Ja", IF(VLOOKUP(B78,'(2) Gegevens per set'!B:V, 9, FALSE) = "", "", VLOOKUP(B78,'(2) Gegevens per set'!B:V, 9, FALSE)), "")</f>
        <v/>
      </c>
      <c r="L78" s="72" t="str">
        <f>IF($L$13="Ja", IF(VLOOKUP(B78,'(2) Gegevens per set'!B:V, 10, FALSE) = "", "", VLOOKUP(B78,'(2) Gegevens per set'!B:V, 10, FALSE)), "")</f>
        <v/>
      </c>
      <c r="M78" s="72" t="str">
        <f>IF($M$13="Ja", IF(VLOOKUP(B78,'(2) Gegevens per set'!B:V, 11, FALSE) = "", "", VLOOKUP(B78,'(2) Gegevens per set'!B:V, 11, FALSE)), "")</f>
        <v/>
      </c>
      <c r="N78" s="64" t="str">
        <f>IF($N$13="Ja", IF(VLOOKUP(B78,'(2) Gegevens per set'!B:V, 12, FALSE) = "", "", VLOOKUP(B78,'(2) Gegevens per set'!B:V, 12, FALSE)), "")</f>
        <v/>
      </c>
      <c r="O78" s="72" t="str">
        <f>IF($O$13="Ja", IF(VLOOKUP(B78,'(2) Gegevens per set'!B:V, 13, FALSE) = "", "", VLOOKUP(B78,'(2) Gegevens per set'!B:V, 13, FALSE)), "")</f>
        <v/>
      </c>
      <c r="P78" s="64" t="str">
        <f>IF($P$13="Ja", IF(VLOOKUP(B78,'(2) Gegevens per set'!B:V, 14, FALSE) = "", "", VLOOKUP(B78,'(2) Gegevens per set'!B:V, 14, FALSE)), "")</f>
        <v/>
      </c>
      <c r="Q78" s="72" t="str">
        <f>IF($Q$13="Ja", IF(VLOOKUP(B78,'(2) Gegevens per set'!B:V, 15, FALSE) = "", "", VLOOKUP(B78,'(2) Gegevens per set'!B:V, 15, FALSE)), "")</f>
        <v/>
      </c>
      <c r="R78" s="64" t="str">
        <f>IF($R$13="Ja", IF(VLOOKUP(B78,'(2) Gegevens per set'!B:V, 16, FALSE) = "", "", VLOOKUP(B78,'(2) Gegevens per set'!B:V, 16, FALSE)), "")</f>
        <v/>
      </c>
      <c r="S78" s="72" t="str">
        <f>IF($S$13="Ja", IF(VLOOKUP(B78,'(2) Gegevens per set'!B:V, 17, FALSE) = "", "", VLOOKUP(B78,'(2) Gegevens per set'!B:V, 17, FALSE)), "")</f>
        <v/>
      </c>
      <c r="T78" s="64" t="str">
        <f>IF($T$13="Ja", IF(VLOOKUP(B78,'(2) Gegevens per set'!B:V, 18, FALSE) = "", "", VLOOKUP(B78,'(2) Gegevens per set'!B:V, 18, FALSE)), "")</f>
        <v/>
      </c>
      <c r="U78" s="72" t="str">
        <f>IF($U$13="Ja", IF(VLOOKUP(B78,'(2) Gegevens per set'!B:V, 19, FALSE) = "", "", VLOOKUP(B78,'(2) Gegevens per set'!B:V, 19, FALSE)), "")</f>
        <v/>
      </c>
      <c r="V78" s="72" t="str">
        <f>IF($V$13="Ja", IF(VLOOKUP(B78,'(2) Gegevens per set'!B:V, 20, FALSE) = "", "", VLOOKUP(B78,'(2) Gegevens per set'!B:V, 20, FALSE)), "")</f>
        <v/>
      </c>
      <c r="W78" s="72" t="str">
        <f>IF($W$13="Ja", IF(VLOOKUP(B78,'(2) Gegevens per set'!B:V, 21, FALSE) = "", "", VLOOKUP(B78,'(2) Gegevens per set'!B:V, 21, FALSE)), "")</f>
        <v/>
      </c>
      <c r="X78" s="83" t="str" cm="1">
        <f t="array" ref="X78">IF($C$6&lt;&gt;"x","",IF(OR(E78:W78&lt;&gt;""),"x",""))</f>
        <v/>
      </c>
      <c r="Y78" s="83" t="str">
        <f>IF($C$8="x", IF(VLOOKUP(B78,'(2) Gegevens per set'!B:Y, 22, FALSE) = "", "", VLOOKUP(B78,'(2) Gegevens per set'!B:Y, 22, FALSE)), "")</f>
        <v/>
      </c>
      <c r="Z78" s="83" t="str">
        <f>IF($C$9="x", IF(VLOOKUP(B78,'(2) Gegevens per set'!B:Y, 23, FALSE) = "", "", VLOOKUP(B78,'(2) Gegevens per set'!B:Y, 23, FALSE)), "")</f>
        <v/>
      </c>
      <c r="AA78" s="83" t="str">
        <f>IF($C$7="x", IF(VLOOKUP(B78,'(2) Gegevens per set'!B:Y, 24, FALSE) = "", "", VLOOKUP(B78,'(2) Gegevens per set'!B:Y, 24, FALSE)), "")</f>
        <v/>
      </c>
    </row>
    <row r="79" spans="2:27" x14ac:dyDescent="0.25">
      <c r="B79" s="60" t="s">
        <v>90</v>
      </c>
      <c r="C79" s="30" t="s">
        <v>12</v>
      </c>
      <c r="D79" s="30"/>
      <c r="E79" s="72" t="str">
        <f>IF($E$13="Ja", IF(VLOOKUP(B79,'(2) Gegevens per set'!B:V, 3, FALSE) = "", "", VLOOKUP(B79,'(2) Gegevens per set'!B:V, 3, FALSE)), "")</f>
        <v/>
      </c>
      <c r="F79" s="72" t="str">
        <f>IF($F$13="Ja", IF(VLOOKUP(B79,'(2) Gegevens per set'!B:V, 4, FALSE) = "", "", VLOOKUP(B79,'(2) Gegevens per set'!B:V, 4, FALSE)), "")</f>
        <v/>
      </c>
      <c r="G79" s="68" t="str">
        <f>IF($G$13="Ja", IF(VLOOKUP(B79,'(2) Gegevens per set'!B:V, 5, FALSE) = "", "", VLOOKUP(B79,'(2) Gegevens per set'!B:V, 5, FALSE)), "")</f>
        <v/>
      </c>
      <c r="H79" s="64" t="str">
        <f>IF($H$13="Ja", IF(VLOOKUP(B79,'(2) Gegevens per set'!B:V, 6, FALSE) = "", "", VLOOKUP(B79,'(2) Gegevens per set'!B:V, 6, FALSE)), "")</f>
        <v/>
      </c>
      <c r="I79" s="72" t="str">
        <f>IF($I$13="Ja", IF(VLOOKUP(B79,'(2) Gegevens per set'!B:V, 7, FALSE) = "", "", VLOOKUP(B79,'(2) Gegevens per set'!B:V, 7, FALSE)), "")</f>
        <v/>
      </c>
      <c r="J79" s="72" t="str">
        <f>IF($J$13="Ja", IF(VLOOKUP(B79,'(2) Gegevens per set'!B:V, 8, FALSE) = "", "", VLOOKUP(B79,'(2) Gegevens per set'!B:V, 8, FALSE)), "")</f>
        <v/>
      </c>
      <c r="K79" s="64" t="str">
        <f>IF($K$13="Ja", IF(VLOOKUP(B79,'(2) Gegevens per set'!B:V, 9, FALSE) = "", "", VLOOKUP(B79,'(2) Gegevens per set'!B:V, 9, FALSE)), "")</f>
        <v/>
      </c>
      <c r="L79" s="72" t="str">
        <f>IF($L$13="Ja", IF(VLOOKUP(B79,'(2) Gegevens per set'!B:V, 10, FALSE) = "", "", VLOOKUP(B79,'(2) Gegevens per set'!B:V, 10, FALSE)), "")</f>
        <v/>
      </c>
      <c r="M79" s="72" t="str">
        <f>IF($M$13="Ja", IF(VLOOKUP(B79,'(2) Gegevens per set'!B:V, 11, FALSE) = "", "", VLOOKUP(B79,'(2) Gegevens per set'!B:V, 11, FALSE)), "")</f>
        <v/>
      </c>
      <c r="N79" s="64" t="str">
        <f>IF($N$13="Ja", IF(VLOOKUP(B79,'(2) Gegevens per set'!B:V, 12, FALSE) = "", "", VLOOKUP(B79,'(2) Gegevens per set'!B:V, 12, FALSE)), "")</f>
        <v/>
      </c>
      <c r="O79" s="72" t="str">
        <f>IF($O$13="Ja", IF(VLOOKUP(B79,'(2) Gegevens per set'!B:V, 13, FALSE) = "", "", VLOOKUP(B79,'(2) Gegevens per set'!B:V, 13, FALSE)), "")</f>
        <v/>
      </c>
      <c r="P79" s="64" t="str">
        <f>IF($P$13="Ja", IF(VLOOKUP(B79,'(2) Gegevens per set'!B:V, 14, FALSE) = "", "", VLOOKUP(B79,'(2) Gegevens per set'!B:V, 14, FALSE)), "")</f>
        <v/>
      </c>
      <c r="Q79" s="72" t="str">
        <f>IF($Q$13="Ja", IF(VLOOKUP(B79,'(2) Gegevens per set'!B:V, 15, FALSE) = "", "", VLOOKUP(B79,'(2) Gegevens per set'!B:V, 15, FALSE)), "")</f>
        <v/>
      </c>
      <c r="R79" s="64" t="str">
        <f>IF($R$13="Ja", IF(VLOOKUP(B79,'(2) Gegevens per set'!B:V, 16, FALSE) = "", "", VLOOKUP(B79,'(2) Gegevens per set'!B:V, 16, FALSE)), "")</f>
        <v/>
      </c>
      <c r="S79" s="72" t="str">
        <f>IF($S$13="Ja", IF(VLOOKUP(B79,'(2) Gegevens per set'!B:V, 17, FALSE) = "", "", VLOOKUP(B79,'(2) Gegevens per set'!B:V, 17, FALSE)), "")</f>
        <v/>
      </c>
      <c r="T79" s="64" t="str">
        <f>IF($T$13="Ja", IF(VLOOKUP(B79,'(2) Gegevens per set'!B:V, 18, FALSE) = "", "", VLOOKUP(B79,'(2) Gegevens per set'!B:V, 18, FALSE)), "")</f>
        <v/>
      </c>
      <c r="U79" s="72" t="str">
        <f>IF($U$13="Ja", IF(VLOOKUP(B79,'(2) Gegevens per set'!B:V, 19, FALSE) = "", "", VLOOKUP(B79,'(2) Gegevens per set'!B:V, 19, FALSE)), "")</f>
        <v/>
      </c>
      <c r="V79" s="72" t="str">
        <f>IF($V$13="Ja", IF(VLOOKUP(B79,'(2) Gegevens per set'!B:V, 20, FALSE) = "", "", VLOOKUP(B79,'(2) Gegevens per set'!B:V, 20, FALSE)), "")</f>
        <v/>
      </c>
      <c r="W79" s="72" t="str">
        <f>IF($W$13="Ja", IF(VLOOKUP(B79,'(2) Gegevens per set'!B:V, 21, FALSE) = "", "", VLOOKUP(B79,'(2) Gegevens per set'!B:V, 21, FALSE)), "")</f>
        <v/>
      </c>
      <c r="X79" s="83" t="str" cm="1">
        <f t="array" ref="X79">IF($C$6&lt;&gt;"x","",IF(OR(E79:W79&lt;&gt;""),"x",""))</f>
        <v/>
      </c>
      <c r="Y79" s="83" t="str">
        <f>IF($C$8="x", IF(VLOOKUP(B79,'(2) Gegevens per set'!B:Y, 22, FALSE) = "", "", VLOOKUP(B79,'(2) Gegevens per set'!B:Y, 22, FALSE)), "")</f>
        <v/>
      </c>
      <c r="Z79" s="83" t="str">
        <f>IF($C$9="x", IF(VLOOKUP(B79,'(2) Gegevens per set'!B:Y, 23, FALSE) = "", "", VLOOKUP(B79,'(2) Gegevens per set'!B:Y, 23, FALSE)), "")</f>
        <v/>
      </c>
      <c r="AA79" s="83" t="str">
        <f>IF($C$7="x", IF(VLOOKUP(B79,'(2) Gegevens per set'!B:Y, 24, FALSE) = "", "", VLOOKUP(B79,'(2) Gegevens per set'!B:Y, 24, FALSE)), "")</f>
        <v/>
      </c>
    </row>
    <row r="80" spans="2:27" x14ac:dyDescent="0.25">
      <c r="B80" s="60" t="s">
        <v>91</v>
      </c>
      <c r="C80" s="30" t="s">
        <v>14</v>
      </c>
      <c r="D80" s="30"/>
      <c r="E80" s="72" t="str">
        <f>IF($E$13="Ja", IF(VLOOKUP(B80,'(2) Gegevens per set'!B:V, 3, FALSE) = "", "", VLOOKUP(B80,'(2) Gegevens per set'!B:V, 3, FALSE)), "")</f>
        <v/>
      </c>
      <c r="F80" s="72" t="str">
        <f>IF($F$13="Ja", IF(VLOOKUP(B80,'(2) Gegevens per set'!B:V, 4, FALSE) = "", "", VLOOKUP(B80,'(2) Gegevens per set'!B:V, 4, FALSE)), "")</f>
        <v/>
      </c>
      <c r="G80" s="68" t="str">
        <f>IF($G$13="Ja", IF(VLOOKUP(B80,'(2) Gegevens per set'!B:V, 5, FALSE) = "", "", VLOOKUP(B80,'(2) Gegevens per set'!B:V, 5, FALSE)), "")</f>
        <v/>
      </c>
      <c r="H80" s="64" t="str">
        <f>IF($H$13="Ja", IF(VLOOKUP(B80,'(2) Gegevens per set'!B:V, 6, FALSE) = "", "", VLOOKUP(B80,'(2) Gegevens per set'!B:V, 6, FALSE)), "")</f>
        <v/>
      </c>
      <c r="I80" s="72" t="str">
        <f>IF($I$13="Ja", IF(VLOOKUP(B80,'(2) Gegevens per set'!B:V, 7, FALSE) = "", "", VLOOKUP(B80,'(2) Gegevens per set'!B:V, 7, FALSE)), "")</f>
        <v/>
      </c>
      <c r="J80" s="72" t="str">
        <f>IF($J$13="Ja", IF(VLOOKUP(B80,'(2) Gegevens per set'!B:V, 8, FALSE) = "", "", VLOOKUP(B80,'(2) Gegevens per set'!B:V, 8, FALSE)), "")</f>
        <v/>
      </c>
      <c r="K80" s="64" t="str">
        <f>IF($K$13="Ja", IF(VLOOKUP(B80,'(2) Gegevens per set'!B:V, 9, FALSE) = "", "", VLOOKUP(B80,'(2) Gegevens per set'!B:V, 9, FALSE)), "")</f>
        <v/>
      </c>
      <c r="L80" s="72" t="str">
        <f>IF($L$13="Ja", IF(VLOOKUP(B80,'(2) Gegevens per set'!B:V, 10, FALSE) = "", "", VLOOKUP(B80,'(2) Gegevens per set'!B:V, 10, FALSE)), "")</f>
        <v/>
      </c>
      <c r="M80" s="72" t="str">
        <f>IF($M$13="Ja", IF(VLOOKUP(B80,'(2) Gegevens per set'!B:V, 11, FALSE) = "", "", VLOOKUP(B80,'(2) Gegevens per set'!B:V, 11, FALSE)), "")</f>
        <v/>
      </c>
      <c r="N80" s="64" t="str">
        <f>IF($N$13="Ja", IF(VLOOKUP(B80,'(2) Gegevens per set'!B:V, 12, FALSE) = "", "", VLOOKUP(B80,'(2) Gegevens per set'!B:V, 12, FALSE)), "")</f>
        <v/>
      </c>
      <c r="O80" s="72" t="str">
        <f>IF($O$13="Ja", IF(VLOOKUP(B80,'(2) Gegevens per set'!B:V, 13, FALSE) = "", "", VLOOKUP(B80,'(2) Gegevens per set'!B:V, 13, FALSE)), "")</f>
        <v/>
      </c>
      <c r="P80" s="64" t="str">
        <f>IF($P$13="Ja", IF(VLOOKUP(B80,'(2) Gegevens per set'!B:V, 14, FALSE) = "", "", VLOOKUP(B80,'(2) Gegevens per set'!B:V, 14, FALSE)), "")</f>
        <v/>
      </c>
      <c r="Q80" s="72" t="str">
        <f>IF($Q$13="Ja", IF(VLOOKUP(B80,'(2) Gegevens per set'!B:V, 15, FALSE) = "", "", VLOOKUP(B80,'(2) Gegevens per set'!B:V, 15, FALSE)), "")</f>
        <v/>
      </c>
      <c r="R80" s="64" t="str">
        <f>IF($R$13="Ja", IF(VLOOKUP(B80,'(2) Gegevens per set'!B:V, 16, FALSE) = "", "", VLOOKUP(B80,'(2) Gegevens per set'!B:V, 16, FALSE)), "")</f>
        <v/>
      </c>
      <c r="S80" s="72" t="str">
        <f>IF($S$13="Ja", IF(VLOOKUP(B80,'(2) Gegevens per set'!B:V, 17, FALSE) = "", "", VLOOKUP(B80,'(2) Gegevens per set'!B:V, 17, FALSE)), "")</f>
        <v/>
      </c>
      <c r="T80" s="64" t="str">
        <f>IF($T$13="Ja", IF(VLOOKUP(B80,'(2) Gegevens per set'!B:V, 18, FALSE) = "", "", VLOOKUP(B80,'(2) Gegevens per set'!B:V, 18, FALSE)), "")</f>
        <v/>
      </c>
      <c r="U80" s="72" t="str">
        <f>IF($U$13="Ja", IF(VLOOKUP(B80,'(2) Gegevens per set'!B:V, 19, FALSE) = "", "", VLOOKUP(B80,'(2) Gegevens per set'!B:V, 19, FALSE)), "")</f>
        <v/>
      </c>
      <c r="V80" s="72" t="str">
        <f>IF($V$13="Ja", IF(VLOOKUP(B80,'(2) Gegevens per set'!B:V, 20, FALSE) = "", "", VLOOKUP(B80,'(2) Gegevens per set'!B:V, 20, FALSE)), "")</f>
        <v/>
      </c>
      <c r="W80" s="72" t="str">
        <f>IF($W$13="Ja", IF(VLOOKUP(B80,'(2) Gegevens per set'!B:V, 21, FALSE) = "", "", VLOOKUP(B80,'(2) Gegevens per set'!B:V, 21, FALSE)), "")</f>
        <v/>
      </c>
      <c r="X80" s="83" t="str" cm="1">
        <f t="array" ref="X80">IF($C$6&lt;&gt;"x","",IF(OR(E80:W80&lt;&gt;""),"x",""))</f>
        <v/>
      </c>
      <c r="Y80" s="83" t="str">
        <f>IF($C$8="x", IF(VLOOKUP(B80,'(2) Gegevens per set'!B:Y, 22, FALSE) = "", "", VLOOKUP(B80,'(2) Gegevens per set'!B:Y, 22, FALSE)), "")</f>
        <v/>
      </c>
      <c r="Z80" s="83" t="str">
        <f>IF($C$9="x", IF(VLOOKUP(B80,'(2) Gegevens per set'!B:Y, 23, FALSE) = "", "", VLOOKUP(B80,'(2) Gegevens per set'!B:Y, 23, FALSE)), "")</f>
        <v/>
      </c>
      <c r="AA80" s="83" t="str">
        <f>IF($C$7="x", IF(VLOOKUP(B80,'(2) Gegevens per set'!B:Y, 24, FALSE) = "", "", VLOOKUP(B80,'(2) Gegevens per set'!B:Y, 24, FALSE)), "")</f>
        <v/>
      </c>
    </row>
    <row r="81" spans="2:27" x14ac:dyDescent="0.25">
      <c r="B81" s="60" t="s">
        <v>92</v>
      </c>
      <c r="C81" s="30" t="s">
        <v>16</v>
      </c>
      <c r="D81" s="30"/>
      <c r="E81" s="72" t="str">
        <f>IF($E$13="Ja", IF(VLOOKUP(B81,'(2) Gegevens per set'!B:V, 3, FALSE) = "", "", VLOOKUP(B81,'(2) Gegevens per set'!B:V, 3, FALSE)), "")</f>
        <v/>
      </c>
      <c r="F81" s="72" t="str">
        <f>IF($F$13="Ja", IF(VLOOKUP(B81,'(2) Gegevens per set'!B:V, 4, FALSE) = "", "", VLOOKUP(B81,'(2) Gegevens per set'!B:V, 4, FALSE)), "")</f>
        <v/>
      </c>
      <c r="G81" s="68" t="str">
        <f>IF($G$13="Ja", IF(VLOOKUP(B81,'(2) Gegevens per set'!B:V, 5, FALSE) = "", "", VLOOKUP(B81,'(2) Gegevens per set'!B:V, 5, FALSE)), "")</f>
        <v/>
      </c>
      <c r="H81" s="64" t="str">
        <f>IF($H$13="Ja", IF(VLOOKUP(B81,'(2) Gegevens per set'!B:V, 6, FALSE) = "", "", VLOOKUP(B81,'(2) Gegevens per set'!B:V, 6, FALSE)), "")</f>
        <v/>
      </c>
      <c r="I81" s="72" t="str">
        <f>IF($I$13="Ja", IF(VLOOKUP(B81,'(2) Gegevens per set'!B:V, 7, FALSE) = "", "", VLOOKUP(B81,'(2) Gegevens per set'!B:V, 7, FALSE)), "")</f>
        <v/>
      </c>
      <c r="J81" s="72" t="str">
        <f>IF($J$13="Ja", IF(VLOOKUP(B81,'(2) Gegevens per set'!B:V, 8, FALSE) = "", "", VLOOKUP(B81,'(2) Gegevens per set'!B:V, 8, FALSE)), "")</f>
        <v/>
      </c>
      <c r="K81" s="64" t="str">
        <f>IF($K$13="Ja", IF(VLOOKUP(B81,'(2) Gegevens per set'!B:V, 9, FALSE) = "", "", VLOOKUP(B81,'(2) Gegevens per set'!B:V, 9, FALSE)), "")</f>
        <v/>
      </c>
      <c r="L81" s="72" t="str">
        <f>IF($L$13="Ja", IF(VLOOKUP(B81,'(2) Gegevens per set'!B:V, 10, FALSE) = "", "", VLOOKUP(B81,'(2) Gegevens per set'!B:V, 10, FALSE)), "")</f>
        <v/>
      </c>
      <c r="M81" s="72" t="str">
        <f>IF($M$13="Ja", IF(VLOOKUP(B81,'(2) Gegevens per set'!B:V, 11, FALSE) = "", "", VLOOKUP(B81,'(2) Gegevens per set'!B:V, 11, FALSE)), "")</f>
        <v/>
      </c>
      <c r="N81" s="64" t="str">
        <f>IF($N$13="Ja", IF(VLOOKUP(B81,'(2) Gegevens per set'!B:V, 12, FALSE) = "", "", VLOOKUP(B81,'(2) Gegevens per set'!B:V, 12, FALSE)), "")</f>
        <v/>
      </c>
      <c r="O81" s="72" t="str">
        <f>IF($O$13="Ja", IF(VLOOKUP(B81,'(2) Gegevens per set'!B:V, 13, FALSE) = "", "", VLOOKUP(B81,'(2) Gegevens per set'!B:V, 13, FALSE)), "")</f>
        <v/>
      </c>
      <c r="P81" s="64" t="str">
        <f>IF($P$13="Ja", IF(VLOOKUP(B81,'(2) Gegevens per set'!B:V, 14, FALSE) = "", "", VLOOKUP(B81,'(2) Gegevens per set'!B:V, 14, FALSE)), "")</f>
        <v/>
      </c>
      <c r="Q81" s="72" t="str">
        <f>IF($Q$13="Ja", IF(VLOOKUP(B81,'(2) Gegevens per set'!B:V, 15, FALSE) = "", "", VLOOKUP(B81,'(2) Gegevens per set'!B:V, 15, FALSE)), "")</f>
        <v/>
      </c>
      <c r="R81" s="64" t="str">
        <f>IF($R$13="Ja", IF(VLOOKUP(B81,'(2) Gegevens per set'!B:V, 16, FALSE) = "", "", VLOOKUP(B81,'(2) Gegevens per set'!B:V, 16, FALSE)), "")</f>
        <v/>
      </c>
      <c r="S81" s="72" t="str">
        <f>IF($S$13="Ja", IF(VLOOKUP(B81,'(2) Gegevens per set'!B:V, 17, FALSE) = "", "", VLOOKUP(B81,'(2) Gegevens per set'!B:V, 17, FALSE)), "")</f>
        <v/>
      </c>
      <c r="T81" s="64" t="str">
        <f>IF($T$13="Ja", IF(VLOOKUP(B81,'(2) Gegevens per set'!B:V, 18, FALSE) = "", "", VLOOKUP(B81,'(2) Gegevens per set'!B:V, 18, FALSE)), "")</f>
        <v/>
      </c>
      <c r="U81" s="72" t="str">
        <f>IF($U$13="Ja", IF(VLOOKUP(B81,'(2) Gegevens per set'!B:V, 19, FALSE) = "", "", VLOOKUP(B81,'(2) Gegevens per set'!B:V, 19, FALSE)), "")</f>
        <v/>
      </c>
      <c r="V81" s="72" t="str">
        <f>IF($V$13="Ja", IF(VLOOKUP(B81,'(2) Gegevens per set'!B:V, 20, FALSE) = "", "", VLOOKUP(B81,'(2) Gegevens per set'!B:V, 20, FALSE)), "")</f>
        <v/>
      </c>
      <c r="W81" s="72" t="str">
        <f>IF($W$13="Ja", IF(VLOOKUP(B81,'(2) Gegevens per set'!B:V, 21, FALSE) = "", "", VLOOKUP(B81,'(2) Gegevens per set'!B:V, 21, FALSE)), "")</f>
        <v/>
      </c>
      <c r="X81" s="83" t="str" cm="1">
        <f t="array" ref="X81">IF($C$6&lt;&gt;"x","",IF(OR(E81:W81&lt;&gt;""),"x",""))</f>
        <v/>
      </c>
      <c r="Y81" s="83" t="str">
        <f>IF($C$8="x", IF(VLOOKUP(B81,'(2) Gegevens per set'!B:Y, 22, FALSE) = "", "", VLOOKUP(B81,'(2) Gegevens per set'!B:Y, 22, FALSE)), "")</f>
        <v/>
      </c>
      <c r="Z81" s="83" t="str">
        <f>IF($C$9="x", IF(VLOOKUP(B81,'(2) Gegevens per set'!B:Y, 23, FALSE) = "", "", VLOOKUP(B81,'(2) Gegevens per set'!B:Y, 23, FALSE)), "")</f>
        <v/>
      </c>
      <c r="AA81" s="83" t="str">
        <f>IF($C$7="x", IF(VLOOKUP(B81,'(2) Gegevens per set'!B:Y, 24, FALSE) = "", "", VLOOKUP(B81,'(2) Gegevens per set'!B:Y, 24, FALSE)), "")</f>
        <v/>
      </c>
    </row>
    <row r="82" spans="2:27" x14ac:dyDescent="0.25">
      <c r="B82" s="60" t="s">
        <v>93</v>
      </c>
      <c r="C82" s="30" t="s">
        <v>18</v>
      </c>
      <c r="D82" s="30"/>
      <c r="E82" s="72" t="str">
        <f>IF($E$13="Ja", IF(VLOOKUP(B82,'(2) Gegevens per set'!B:V, 3, FALSE) = "", "", VLOOKUP(B82,'(2) Gegevens per set'!B:V, 3, FALSE)), "")</f>
        <v/>
      </c>
      <c r="F82" s="72" t="str">
        <f>IF($F$13="Ja", IF(VLOOKUP(B82,'(2) Gegevens per set'!B:V, 4, FALSE) = "", "", VLOOKUP(B82,'(2) Gegevens per set'!B:V, 4, FALSE)), "")</f>
        <v/>
      </c>
      <c r="G82" s="68" t="str">
        <f>IF($G$13="Ja", IF(VLOOKUP(B82,'(2) Gegevens per set'!B:V, 5, FALSE) = "", "", VLOOKUP(B82,'(2) Gegevens per set'!B:V, 5, FALSE)), "")</f>
        <v/>
      </c>
      <c r="H82" s="64" t="str">
        <f>IF($H$13="Ja", IF(VLOOKUP(B82,'(2) Gegevens per set'!B:V, 6, FALSE) = "", "", VLOOKUP(B82,'(2) Gegevens per set'!B:V, 6, FALSE)), "")</f>
        <v/>
      </c>
      <c r="I82" s="72" t="str">
        <f>IF($I$13="Ja", IF(VLOOKUP(B82,'(2) Gegevens per set'!B:V, 7, FALSE) = "", "", VLOOKUP(B82,'(2) Gegevens per set'!B:V, 7, FALSE)), "")</f>
        <v/>
      </c>
      <c r="J82" s="72" t="str">
        <f>IF($J$13="Ja", IF(VLOOKUP(B82,'(2) Gegevens per set'!B:V, 8, FALSE) = "", "", VLOOKUP(B82,'(2) Gegevens per set'!B:V, 8, FALSE)), "")</f>
        <v/>
      </c>
      <c r="K82" s="64" t="str">
        <f>IF($K$13="Ja", IF(VLOOKUP(B82,'(2) Gegevens per set'!B:V, 9, FALSE) = "", "", VLOOKUP(B82,'(2) Gegevens per set'!B:V, 9, FALSE)), "")</f>
        <v/>
      </c>
      <c r="L82" s="72" t="str">
        <f>IF($L$13="Ja", IF(VLOOKUP(B82,'(2) Gegevens per set'!B:V, 10, FALSE) = "", "", VLOOKUP(B82,'(2) Gegevens per set'!B:V, 10, FALSE)), "")</f>
        <v/>
      </c>
      <c r="M82" s="72" t="str">
        <f>IF($M$13="Ja", IF(VLOOKUP(B82,'(2) Gegevens per set'!B:V, 11, FALSE) = "", "", VLOOKUP(B82,'(2) Gegevens per set'!B:V, 11, FALSE)), "")</f>
        <v/>
      </c>
      <c r="N82" s="64" t="str">
        <f>IF($N$13="Ja", IF(VLOOKUP(B82,'(2) Gegevens per set'!B:V, 12, FALSE) = "", "", VLOOKUP(B82,'(2) Gegevens per set'!B:V, 12, FALSE)), "")</f>
        <v/>
      </c>
      <c r="O82" s="72" t="str">
        <f>IF($O$13="Ja", IF(VLOOKUP(B82,'(2) Gegevens per set'!B:V, 13, FALSE) = "", "", VLOOKUP(B82,'(2) Gegevens per set'!B:V, 13, FALSE)), "")</f>
        <v/>
      </c>
      <c r="P82" s="64" t="str">
        <f>IF($P$13="Ja", IF(VLOOKUP(B82,'(2) Gegevens per set'!B:V, 14, FALSE) = "", "", VLOOKUP(B82,'(2) Gegevens per set'!B:V, 14, FALSE)), "")</f>
        <v/>
      </c>
      <c r="Q82" s="72" t="str">
        <f>IF($Q$13="Ja", IF(VLOOKUP(B82,'(2) Gegevens per set'!B:V, 15, FALSE) = "", "", VLOOKUP(B82,'(2) Gegevens per set'!B:V, 15, FALSE)), "")</f>
        <v/>
      </c>
      <c r="R82" s="64" t="str">
        <f>IF($R$13="Ja", IF(VLOOKUP(B82,'(2) Gegevens per set'!B:V, 16, FALSE) = "", "", VLOOKUP(B82,'(2) Gegevens per set'!B:V, 16, FALSE)), "")</f>
        <v/>
      </c>
      <c r="S82" s="72" t="str">
        <f>IF($S$13="Ja", IF(VLOOKUP(B82,'(2) Gegevens per set'!B:V, 17, FALSE) = "", "", VLOOKUP(B82,'(2) Gegevens per set'!B:V, 17, FALSE)), "")</f>
        <v/>
      </c>
      <c r="T82" s="64" t="str">
        <f>IF($T$13="Ja", IF(VLOOKUP(B82,'(2) Gegevens per set'!B:V, 18, FALSE) = "", "", VLOOKUP(B82,'(2) Gegevens per set'!B:V, 18, FALSE)), "")</f>
        <v/>
      </c>
      <c r="U82" s="72" t="str">
        <f>IF($U$13="Ja", IF(VLOOKUP(B82,'(2) Gegevens per set'!B:V, 19, FALSE) = "", "", VLOOKUP(B82,'(2) Gegevens per set'!B:V, 19, FALSE)), "")</f>
        <v/>
      </c>
      <c r="V82" s="72" t="str">
        <f>IF($V$13="Ja", IF(VLOOKUP(B82,'(2) Gegevens per set'!B:V, 20, FALSE) = "", "", VLOOKUP(B82,'(2) Gegevens per set'!B:V, 20, FALSE)), "")</f>
        <v/>
      </c>
      <c r="W82" s="72" t="str">
        <f>IF($W$13="Ja", IF(VLOOKUP(B82,'(2) Gegevens per set'!B:V, 21, FALSE) = "", "", VLOOKUP(B82,'(2) Gegevens per set'!B:V, 21, FALSE)), "")</f>
        <v/>
      </c>
      <c r="X82" s="83" t="str" cm="1">
        <f t="array" ref="X82">IF($C$6&lt;&gt;"x","",IF(OR(E82:W82&lt;&gt;""),"x",""))</f>
        <v/>
      </c>
      <c r="Y82" s="83" t="str">
        <f>IF($C$8="x", IF(VLOOKUP(B82,'(2) Gegevens per set'!B:Y, 22, FALSE) = "", "", VLOOKUP(B82,'(2) Gegevens per set'!B:Y, 22, FALSE)), "")</f>
        <v/>
      </c>
      <c r="Z82" s="83" t="str">
        <f>IF($C$9="x", IF(VLOOKUP(B82,'(2) Gegevens per set'!B:Y, 23, FALSE) = "", "", VLOOKUP(B82,'(2) Gegevens per set'!B:Y, 23, FALSE)), "")</f>
        <v/>
      </c>
      <c r="AA82" s="83" t="str">
        <f>IF($C$7="x", IF(VLOOKUP(B82,'(2) Gegevens per set'!B:Y, 24, FALSE) = "", "", VLOOKUP(B82,'(2) Gegevens per set'!B:Y, 24, FALSE)), "")</f>
        <v/>
      </c>
    </row>
    <row r="83" spans="2:27" x14ac:dyDescent="0.25">
      <c r="B83" s="60" t="s">
        <v>94</v>
      </c>
      <c r="C83" s="30" t="s">
        <v>20</v>
      </c>
      <c r="D83" s="30"/>
      <c r="E83" s="72" t="str">
        <f>IF($E$13="Ja", IF(VLOOKUP(B83,'(2) Gegevens per set'!B:V, 3, FALSE) = "", "", VLOOKUP(B83,'(2) Gegevens per set'!B:V, 3, FALSE)), "")</f>
        <v/>
      </c>
      <c r="F83" s="72" t="str">
        <f>IF($F$13="Ja", IF(VLOOKUP(B83,'(2) Gegevens per set'!B:V, 4, FALSE) = "", "", VLOOKUP(B83,'(2) Gegevens per set'!B:V, 4, FALSE)), "")</f>
        <v/>
      </c>
      <c r="G83" s="68" t="str">
        <f>IF($G$13="Ja", IF(VLOOKUP(B83,'(2) Gegevens per set'!B:V, 5, FALSE) = "", "", VLOOKUP(B83,'(2) Gegevens per set'!B:V, 5, FALSE)), "")</f>
        <v/>
      </c>
      <c r="H83" s="64" t="str">
        <f>IF($H$13="Ja", IF(VLOOKUP(B83,'(2) Gegevens per set'!B:V, 6, FALSE) = "", "", VLOOKUP(B83,'(2) Gegevens per set'!B:V, 6, FALSE)), "")</f>
        <v/>
      </c>
      <c r="I83" s="72" t="str">
        <f>IF($I$13="Ja", IF(VLOOKUP(B83,'(2) Gegevens per set'!B:V, 7, FALSE) = "", "", VLOOKUP(B83,'(2) Gegevens per set'!B:V, 7, FALSE)), "")</f>
        <v/>
      </c>
      <c r="J83" s="72" t="str">
        <f>IF($J$13="Ja", IF(VLOOKUP(B83,'(2) Gegevens per set'!B:V, 8, FALSE) = "", "", VLOOKUP(B83,'(2) Gegevens per set'!B:V, 8, FALSE)), "")</f>
        <v/>
      </c>
      <c r="K83" s="64" t="str">
        <f>IF($K$13="Ja", IF(VLOOKUP(B83,'(2) Gegevens per set'!B:V, 9, FALSE) = "", "", VLOOKUP(B83,'(2) Gegevens per set'!B:V, 9, FALSE)), "")</f>
        <v/>
      </c>
      <c r="L83" s="72" t="str">
        <f>IF($L$13="Ja", IF(VLOOKUP(B83,'(2) Gegevens per set'!B:V, 10, FALSE) = "", "", VLOOKUP(B83,'(2) Gegevens per set'!B:V, 10, FALSE)), "")</f>
        <v/>
      </c>
      <c r="M83" s="72" t="str">
        <f>IF($M$13="Ja", IF(VLOOKUP(B83,'(2) Gegevens per set'!B:V, 11, FALSE) = "", "", VLOOKUP(B83,'(2) Gegevens per set'!B:V, 11, FALSE)), "")</f>
        <v/>
      </c>
      <c r="N83" s="64" t="str">
        <f>IF($N$13="Ja", IF(VLOOKUP(B83,'(2) Gegevens per set'!B:V, 12, FALSE) = "", "", VLOOKUP(B83,'(2) Gegevens per set'!B:V, 12, FALSE)), "")</f>
        <v/>
      </c>
      <c r="O83" s="72" t="str">
        <f>IF($O$13="Ja", IF(VLOOKUP(B83,'(2) Gegevens per set'!B:V, 13, FALSE) = "", "", VLOOKUP(B83,'(2) Gegevens per set'!B:V, 13, FALSE)), "")</f>
        <v/>
      </c>
      <c r="P83" s="64" t="str">
        <f>IF($P$13="Ja", IF(VLOOKUP(B83,'(2) Gegevens per set'!B:V, 14, FALSE) = "", "", VLOOKUP(B83,'(2) Gegevens per set'!B:V, 14, FALSE)), "")</f>
        <v/>
      </c>
      <c r="Q83" s="72" t="str">
        <f>IF($Q$13="Ja", IF(VLOOKUP(B83,'(2) Gegevens per set'!B:V, 15, FALSE) = "", "", VLOOKUP(B83,'(2) Gegevens per set'!B:V, 15, FALSE)), "")</f>
        <v/>
      </c>
      <c r="R83" s="64" t="str">
        <f>IF($R$13="Ja", IF(VLOOKUP(B83,'(2) Gegevens per set'!B:V, 16, FALSE) = "", "", VLOOKUP(B83,'(2) Gegevens per set'!B:V, 16, FALSE)), "")</f>
        <v/>
      </c>
      <c r="S83" s="72" t="str">
        <f>IF($S$13="Ja", IF(VLOOKUP(B83,'(2) Gegevens per set'!B:V, 17, FALSE) = "", "", VLOOKUP(B83,'(2) Gegevens per set'!B:V, 17, FALSE)), "")</f>
        <v/>
      </c>
      <c r="T83" s="64" t="str">
        <f>IF($T$13="Ja", IF(VLOOKUP(B83,'(2) Gegevens per set'!B:V, 18, FALSE) = "", "", VLOOKUP(B83,'(2) Gegevens per set'!B:V, 18, FALSE)), "")</f>
        <v/>
      </c>
      <c r="U83" s="72" t="str">
        <f>IF($U$13="Ja", IF(VLOOKUP(B83,'(2) Gegevens per set'!B:V, 19, FALSE) = "", "", VLOOKUP(B83,'(2) Gegevens per set'!B:V, 19, FALSE)), "")</f>
        <v/>
      </c>
      <c r="V83" s="72" t="str">
        <f>IF($V$13="Ja", IF(VLOOKUP(B83,'(2) Gegevens per set'!B:V, 20, FALSE) = "", "", VLOOKUP(B83,'(2) Gegevens per set'!B:V, 20, FALSE)), "")</f>
        <v/>
      </c>
      <c r="W83" s="72" t="str">
        <f>IF($W$13="Ja", IF(VLOOKUP(B83,'(2) Gegevens per set'!B:V, 21, FALSE) = "", "", VLOOKUP(B83,'(2) Gegevens per set'!B:V, 21, FALSE)), "")</f>
        <v/>
      </c>
      <c r="X83" s="83" t="str" cm="1">
        <f t="array" ref="X83">IF($C$6&lt;&gt;"x","",IF(OR(E83:W83&lt;&gt;""),"x",""))</f>
        <v/>
      </c>
      <c r="Y83" s="83" t="str">
        <f>IF($C$8="x", IF(VLOOKUP(B83,'(2) Gegevens per set'!B:Y, 22, FALSE) = "", "", VLOOKUP(B83,'(2) Gegevens per set'!B:Y, 22, FALSE)), "")</f>
        <v/>
      </c>
      <c r="Z83" s="83" t="str">
        <f>IF($C$9="x", IF(VLOOKUP(B83,'(2) Gegevens per set'!B:Y, 23, FALSE) = "", "", VLOOKUP(B83,'(2) Gegevens per set'!B:Y, 23, FALSE)), "")</f>
        <v/>
      </c>
      <c r="AA83" s="83" t="str">
        <f>IF($C$7="x", IF(VLOOKUP(B83,'(2) Gegevens per set'!B:Y, 24, FALSE) = "", "", VLOOKUP(B83,'(2) Gegevens per set'!B:Y, 24, FALSE)), "")</f>
        <v/>
      </c>
    </row>
    <row r="84" spans="2:27" x14ac:dyDescent="0.25">
      <c r="B84" s="60" t="s">
        <v>95</v>
      </c>
      <c r="C84" s="30" t="s">
        <v>22</v>
      </c>
      <c r="D84" s="30"/>
      <c r="E84" s="72" t="str">
        <f>IF($E$13="Ja", IF(VLOOKUP(B84,'(2) Gegevens per set'!B:V, 3, FALSE) = "", "", VLOOKUP(B84,'(2) Gegevens per set'!B:V, 3, FALSE)), "")</f>
        <v/>
      </c>
      <c r="F84" s="72" t="str">
        <f>IF($F$13="Ja", IF(VLOOKUP(B84,'(2) Gegevens per set'!B:V, 4, FALSE) = "", "", VLOOKUP(B84,'(2) Gegevens per set'!B:V, 4, FALSE)), "")</f>
        <v/>
      </c>
      <c r="G84" s="68" t="str">
        <f>IF($G$13="Ja", IF(VLOOKUP(B84,'(2) Gegevens per set'!B:V, 5, FALSE) = "", "", VLOOKUP(B84,'(2) Gegevens per set'!B:V, 5, FALSE)), "")</f>
        <v/>
      </c>
      <c r="H84" s="64" t="str">
        <f>IF($H$13="Ja", IF(VLOOKUP(B84,'(2) Gegevens per set'!B:V, 6, FALSE) = "", "", VLOOKUP(B84,'(2) Gegevens per set'!B:V, 6, FALSE)), "")</f>
        <v/>
      </c>
      <c r="I84" s="72" t="str">
        <f>IF($I$13="Ja", IF(VLOOKUP(B84,'(2) Gegevens per set'!B:V, 7, FALSE) = "", "", VLOOKUP(B84,'(2) Gegevens per set'!B:V, 7, FALSE)), "")</f>
        <v/>
      </c>
      <c r="J84" s="72" t="str">
        <f>IF($J$13="Ja", IF(VLOOKUP(B84,'(2) Gegevens per set'!B:V, 8, FALSE) = "", "", VLOOKUP(B84,'(2) Gegevens per set'!B:V, 8, FALSE)), "")</f>
        <v/>
      </c>
      <c r="K84" s="64" t="str">
        <f>IF($K$13="Ja", IF(VLOOKUP(B84,'(2) Gegevens per set'!B:V, 9, FALSE) = "", "", VLOOKUP(B84,'(2) Gegevens per set'!B:V, 9, FALSE)), "")</f>
        <v/>
      </c>
      <c r="L84" s="72" t="str">
        <f>IF($L$13="Ja", IF(VLOOKUP(B84,'(2) Gegevens per set'!B:V, 10, FALSE) = "", "", VLOOKUP(B84,'(2) Gegevens per set'!B:V, 10, FALSE)), "")</f>
        <v/>
      </c>
      <c r="M84" s="72" t="str">
        <f>IF($M$13="Ja", IF(VLOOKUP(B84,'(2) Gegevens per set'!B:V, 11, FALSE) = "", "", VLOOKUP(B84,'(2) Gegevens per set'!B:V, 11, FALSE)), "")</f>
        <v/>
      </c>
      <c r="N84" s="64" t="str">
        <f>IF($N$13="Ja", IF(VLOOKUP(B84,'(2) Gegevens per set'!B:V, 12, FALSE) = "", "", VLOOKUP(B84,'(2) Gegevens per set'!B:V, 12, FALSE)), "")</f>
        <v/>
      </c>
      <c r="O84" s="72" t="str">
        <f>IF($O$13="Ja", IF(VLOOKUP(B84,'(2) Gegevens per set'!B:V, 13, FALSE) = "", "", VLOOKUP(B84,'(2) Gegevens per set'!B:V, 13, FALSE)), "")</f>
        <v/>
      </c>
      <c r="P84" s="64" t="str">
        <f>IF($P$13="Ja", IF(VLOOKUP(B84,'(2) Gegevens per set'!B:V, 14, FALSE) = "", "", VLOOKUP(B84,'(2) Gegevens per set'!B:V, 14, FALSE)), "")</f>
        <v/>
      </c>
      <c r="Q84" s="72" t="str">
        <f>IF($Q$13="Ja", IF(VLOOKUP(B84,'(2) Gegevens per set'!B:V, 15, FALSE) = "", "", VLOOKUP(B84,'(2) Gegevens per set'!B:V, 15, FALSE)), "")</f>
        <v/>
      </c>
      <c r="R84" s="64" t="str">
        <f>IF($R$13="Ja", IF(VLOOKUP(B84,'(2) Gegevens per set'!B:V, 16, FALSE) = "", "", VLOOKUP(B84,'(2) Gegevens per set'!B:V, 16, FALSE)), "")</f>
        <v/>
      </c>
      <c r="S84" s="72" t="str">
        <f>IF($S$13="Ja", IF(VLOOKUP(B84,'(2) Gegevens per set'!B:V, 17, FALSE) = "", "", VLOOKUP(B84,'(2) Gegevens per set'!B:V, 17, FALSE)), "")</f>
        <v/>
      </c>
      <c r="T84" s="64" t="str">
        <f>IF($T$13="Ja", IF(VLOOKUP(B84,'(2) Gegevens per set'!B:V, 18, FALSE) = "", "", VLOOKUP(B84,'(2) Gegevens per set'!B:V, 18, FALSE)), "")</f>
        <v/>
      </c>
      <c r="U84" s="72" t="str">
        <f>IF($U$13="Ja", IF(VLOOKUP(B84,'(2) Gegevens per set'!B:V, 19, FALSE) = "", "", VLOOKUP(B84,'(2) Gegevens per set'!B:V, 19, FALSE)), "")</f>
        <v/>
      </c>
      <c r="V84" s="72" t="str">
        <f>IF($V$13="Ja", IF(VLOOKUP(B84,'(2) Gegevens per set'!B:V, 20, FALSE) = "", "", VLOOKUP(B84,'(2) Gegevens per set'!B:V, 20, FALSE)), "")</f>
        <v/>
      </c>
      <c r="W84" s="72" t="str">
        <f>IF($W$13="Ja", IF(VLOOKUP(B84,'(2) Gegevens per set'!B:V, 21, FALSE) = "", "", VLOOKUP(B84,'(2) Gegevens per set'!B:V, 21, FALSE)), "")</f>
        <v/>
      </c>
      <c r="X84" s="83" t="str" cm="1">
        <f t="array" ref="X84">IF($C$6&lt;&gt;"x","",IF(OR(E84:W84&lt;&gt;""),"x",""))</f>
        <v/>
      </c>
      <c r="Y84" s="83" t="str">
        <f>IF($C$8="x", IF(VLOOKUP(B84,'(2) Gegevens per set'!B:Y, 22, FALSE) = "", "", VLOOKUP(B84,'(2) Gegevens per set'!B:Y, 22, FALSE)), "")</f>
        <v/>
      </c>
      <c r="Z84" s="83" t="str">
        <f>IF($C$9="x", IF(VLOOKUP(B84,'(2) Gegevens per set'!B:Y, 23, FALSE) = "", "", VLOOKUP(B84,'(2) Gegevens per set'!B:Y, 23, FALSE)), "")</f>
        <v/>
      </c>
      <c r="AA84" s="83" t="str">
        <f>IF($C$7="x", IF(VLOOKUP(B84,'(2) Gegevens per set'!B:Y, 24, FALSE) = "", "", VLOOKUP(B84,'(2) Gegevens per set'!B:Y, 24, FALSE)), "")</f>
        <v/>
      </c>
    </row>
    <row r="85" spans="2:27" x14ac:dyDescent="0.25">
      <c r="B85" s="60" t="s">
        <v>96</v>
      </c>
      <c r="C85" s="30" t="s">
        <v>24</v>
      </c>
      <c r="D85" s="30"/>
      <c r="E85" s="72" t="str">
        <f>IF($E$13="Ja", IF(VLOOKUP(B85,'(2) Gegevens per set'!B:V, 3, FALSE) = "", "", VLOOKUP(B85,'(2) Gegevens per set'!B:V, 3, FALSE)), "")</f>
        <v/>
      </c>
      <c r="F85" s="72" t="str">
        <f>IF($F$13="Ja", IF(VLOOKUP(B85,'(2) Gegevens per set'!B:V, 4, FALSE) = "", "", VLOOKUP(B85,'(2) Gegevens per set'!B:V, 4, FALSE)), "")</f>
        <v/>
      </c>
      <c r="G85" s="68" t="str">
        <f>IF($G$13="Ja", IF(VLOOKUP(B85,'(2) Gegevens per set'!B:V, 5, FALSE) = "", "", VLOOKUP(B85,'(2) Gegevens per set'!B:V, 5, FALSE)), "")</f>
        <v/>
      </c>
      <c r="H85" s="64" t="str">
        <f>IF($H$13="Ja", IF(VLOOKUP(B85,'(2) Gegevens per set'!B:V, 6, FALSE) = "", "", VLOOKUP(B85,'(2) Gegevens per set'!B:V, 6, FALSE)), "")</f>
        <v/>
      </c>
      <c r="I85" s="72" t="str">
        <f>IF($I$13="Ja", IF(VLOOKUP(B85,'(2) Gegevens per set'!B:V, 7, FALSE) = "", "", VLOOKUP(B85,'(2) Gegevens per set'!B:V, 7, FALSE)), "")</f>
        <v/>
      </c>
      <c r="J85" s="72" t="str">
        <f>IF($J$13="Ja", IF(VLOOKUP(B85,'(2) Gegevens per set'!B:V, 8, FALSE) = "", "", VLOOKUP(B85,'(2) Gegevens per set'!B:V, 8, FALSE)), "")</f>
        <v/>
      </c>
      <c r="K85" s="64" t="str">
        <f>IF($K$13="Ja", IF(VLOOKUP(B85,'(2) Gegevens per set'!B:V, 9, FALSE) = "", "", VLOOKUP(B85,'(2) Gegevens per set'!B:V, 9, FALSE)), "")</f>
        <v/>
      </c>
      <c r="L85" s="72" t="str">
        <f>IF($L$13="Ja", IF(VLOOKUP(B85,'(2) Gegevens per set'!B:V, 10, FALSE) = "", "", VLOOKUP(B85,'(2) Gegevens per set'!B:V, 10, FALSE)), "")</f>
        <v/>
      </c>
      <c r="M85" s="72" t="str">
        <f>IF($M$13="Ja", IF(VLOOKUP(B85,'(2) Gegevens per set'!B:V, 11, FALSE) = "", "", VLOOKUP(B85,'(2) Gegevens per set'!B:V, 11, FALSE)), "")</f>
        <v/>
      </c>
      <c r="N85" s="64" t="str">
        <f>IF($N$13="Ja", IF(VLOOKUP(B85,'(2) Gegevens per set'!B:V, 12, FALSE) = "", "", VLOOKUP(B85,'(2) Gegevens per set'!B:V, 12, FALSE)), "")</f>
        <v/>
      </c>
      <c r="O85" s="72" t="str">
        <f>IF($O$13="Ja", IF(VLOOKUP(B85,'(2) Gegevens per set'!B:V, 13, FALSE) = "", "", VLOOKUP(B85,'(2) Gegevens per set'!B:V, 13, FALSE)), "")</f>
        <v/>
      </c>
      <c r="P85" s="64" t="str">
        <f>IF($P$13="Ja", IF(VLOOKUP(B85,'(2) Gegevens per set'!B:V, 14, FALSE) = "", "", VLOOKUP(B85,'(2) Gegevens per set'!B:V, 14, FALSE)), "")</f>
        <v/>
      </c>
      <c r="Q85" s="72" t="str">
        <f>IF($Q$13="Ja", IF(VLOOKUP(B85,'(2) Gegevens per set'!B:V, 15, FALSE) = "", "", VLOOKUP(B85,'(2) Gegevens per set'!B:V, 15, FALSE)), "")</f>
        <v/>
      </c>
      <c r="R85" s="64" t="str">
        <f>IF($R$13="Ja", IF(VLOOKUP(B85,'(2) Gegevens per set'!B:V, 16, FALSE) = "", "", VLOOKUP(B85,'(2) Gegevens per set'!B:V, 16, FALSE)), "")</f>
        <v/>
      </c>
      <c r="S85" s="72" t="str">
        <f>IF($S$13="Ja", IF(VLOOKUP(B85,'(2) Gegevens per set'!B:V, 17, FALSE) = "", "", VLOOKUP(B85,'(2) Gegevens per set'!B:V, 17, FALSE)), "")</f>
        <v/>
      </c>
      <c r="T85" s="64" t="str">
        <f>IF($T$13="Ja", IF(VLOOKUP(B85,'(2) Gegevens per set'!B:V, 18, FALSE) = "", "", VLOOKUP(B85,'(2) Gegevens per set'!B:V, 18, FALSE)), "")</f>
        <v/>
      </c>
      <c r="U85" s="72" t="str">
        <f>IF($U$13="Ja", IF(VLOOKUP(B85,'(2) Gegevens per set'!B:V, 19, FALSE) = "", "", VLOOKUP(B85,'(2) Gegevens per set'!B:V, 19, FALSE)), "")</f>
        <v/>
      </c>
      <c r="V85" s="72" t="str">
        <f>IF($V$13="Ja", IF(VLOOKUP(B85,'(2) Gegevens per set'!B:V, 20, FALSE) = "", "", VLOOKUP(B85,'(2) Gegevens per set'!B:V, 20, FALSE)), "")</f>
        <v/>
      </c>
      <c r="W85" s="72" t="str">
        <f>IF($W$13="Ja", IF(VLOOKUP(B85,'(2) Gegevens per set'!B:V, 21, FALSE) = "", "", VLOOKUP(B85,'(2) Gegevens per set'!B:V, 21, FALSE)), "")</f>
        <v/>
      </c>
      <c r="X85" s="83" t="str" cm="1">
        <f t="array" ref="X85">IF($C$6&lt;&gt;"x","",IF(OR(E85:W85&lt;&gt;""),"x",""))</f>
        <v/>
      </c>
      <c r="Y85" s="83" t="str">
        <f>IF($C$8="x", IF(VLOOKUP(B85,'(2) Gegevens per set'!B:Y, 22, FALSE) = "", "", VLOOKUP(B85,'(2) Gegevens per set'!B:Y, 22, FALSE)), "")</f>
        <v/>
      </c>
      <c r="Z85" s="83" t="str">
        <f>IF($C$9="x", IF(VLOOKUP(B85,'(2) Gegevens per set'!B:Y, 23, FALSE) = "", "", VLOOKUP(B85,'(2) Gegevens per set'!B:Y, 23, FALSE)), "")</f>
        <v/>
      </c>
      <c r="AA85" s="83" t="str">
        <f>IF($C$7="x", IF(VLOOKUP(B85,'(2) Gegevens per set'!B:Y, 24, FALSE) = "", "", VLOOKUP(B85,'(2) Gegevens per set'!B:Y, 24, FALSE)), "")</f>
        <v/>
      </c>
    </row>
    <row r="86" spans="2:27" x14ac:dyDescent="0.25">
      <c r="B86" s="60" t="s">
        <v>97</v>
      </c>
      <c r="C86" s="30" t="s">
        <v>78</v>
      </c>
      <c r="D86" s="30"/>
      <c r="E86" s="72" t="str">
        <f>IF($E$13="Ja", IF(VLOOKUP(B86,'(2) Gegevens per set'!B:V, 3, FALSE) = "", "", VLOOKUP(B86,'(2) Gegevens per set'!B:V, 3, FALSE)), "")</f>
        <v/>
      </c>
      <c r="F86" s="72" t="str">
        <f>IF($F$13="Ja", IF(VLOOKUP(B86,'(2) Gegevens per set'!B:V, 4, FALSE) = "", "", VLOOKUP(B86,'(2) Gegevens per set'!B:V, 4, FALSE)), "")</f>
        <v/>
      </c>
      <c r="G86" s="68" t="str">
        <f>IF($G$13="Ja", IF(VLOOKUP(B86,'(2) Gegevens per set'!B:V, 5, FALSE) = "", "", VLOOKUP(B86,'(2) Gegevens per set'!B:V, 5, FALSE)), "")</f>
        <v/>
      </c>
      <c r="H86" s="64" t="str">
        <f>IF($H$13="Ja", IF(VLOOKUP(B86,'(2) Gegevens per set'!B:V, 6, FALSE) = "", "", VLOOKUP(B86,'(2) Gegevens per set'!B:V, 6, FALSE)), "")</f>
        <v/>
      </c>
      <c r="I86" s="72" t="str">
        <f>IF($I$13="Ja", IF(VLOOKUP(B86,'(2) Gegevens per set'!B:V, 7, FALSE) = "", "", VLOOKUP(B86,'(2) Gegevens per set'!B:V, 7, FALSE)), "")</f>
        <v/>
      </c>
      <c r="J86" s="72" t="str">
        <f>IF($J$13="Ja", IF(VLOOKUP(B86,'(2) Gegevens per set'!B:V, 8, FALSE) = "", "", VLOOKUP(B86,'(2) Gegevens per set'!B:V, 8, FALSE)), "")</f>
        <v/>
      </c>
      <c r="K86" s="64" t="str">
        <f>IF($K$13="Ja", IF(VLOOKUP(B86,'(2) Gegevens per set'!B:V, 9, FALSE) = "", "", VLOOKUP(B86,'(2) Gegevens per set'!B:V, 9, FALSE)), "")</f>
        <v/>
      </c>
      <c r="L86" s="72" t="str">
        <f>IF($L$13="Ja", IF(VLOOKUP(B86,'(2) Gegevens per set'!B:V, 10, FALSE) = "", "", VLOOKUP(B86,'(2) Gegevens per set'!B:V, 10, FALSE)), "")</f>
        <v/>
      </c>
      <c r="M86" s="72" t="str">
        <f>IF($M$13="Ja", IF(VLOOKUP(B86,'(2) Gegevens per set'!B:V, 11, FALSE) = "", "", VLOOKUP(B86,'(2) Gegevens per set'!B:V, 11, FALSE)), "")</f>
        <v/>
      </c>
      <c r="N86" s="64" t="str">
        <f>IF($N$13="Ja", IF(VLOOKUP(B86,'(2) Gegevens per set'!B:V, 12, FALSE) = "", "", VLOOKUP(B86,'(2) Gegevens per set'!B:V, 12, FALSE)), "")</f>
        <v/>
      </c>
      <c r="O86" s="72" t="str">
        <f>IF($O$13="Ja", IF(VLOOKUP(B86,'(2) Gegevens per set'!B:V, 13, FALSE) = "", "", VLOOKUP(B86,'(2) Gegevens per set'!B:V, 13, FALSE)), "")</f>
        <v/>
      </c>
      <c r="P86" s="64" t="str">
        <f>IF($P$13="Ja", IF(VLOOKUP(B86,'(2) Gegevens per set'!B:V, 14, FALSE) = "", "", VLOOKUP(B86,'(2) Gegevens per set'!B:V, 14, FALSE)), "")</f>
        <v/>
      </c>
      <c r="Q86" s="72" t="str">
        <f>IF($Q$13="Ja", IF(VLOOKUP(B86,'(2) Gegevens per set'!B:V, 15, FALSE) = "", "", VLOOKUP(B86,'(2) Gegevens per set'!B:V, 15, FALSE)), "")</f>
        <v/>
      </c>
      <c r="R86" s="64" t="str">
        <f>IF($R$13="Ja", IF(VLOOKUP(B86,'(2) Gegevens per set'!B:V, 16, FALSE) = "", "", VLOOKUP(B86,'(2) Gegevens per set'!B:V, 16, FALSE)), "")</f>
        <v/>
      </c>
      <c r="S86" s="72" t="str">
        <f>IF($S$13="Ja", IF(VLOOKUP(B86,'(2) Gegevens per set'!B:V, 17, FALSE) = "", "", VLOOKUP(B86,'(2) Gegevens per set'!B:V, 17, FALSE)), "")</f>
        <v/>
      </c>
      <c r="T86" s="64" t="str">
        <f>IF($T$13="Ja", IF(VLOOKUP(B86,'(2) Gegevens per set'!B:V, 18, FALSE) = "", "", VLOOKUP(B86,'(2) Gegevens per set'!B:V, 18, FALSE)), "")</f>
        <v/>
      </c>
      <c r="U86" s="72" t="str">
        <f>IF($U$13="Ja", IF(VLOOKUP(B86,'(2) Gegevens per set'!B:V, 19, FALSE) = "", "", VLOOKUP(B86,'(2) Gegevens per set'!B:V, 19, FALSE)), "")</f>
        <v/>
      </c>
      <c r="V86" s="72" t="str">
        <f>IF($V$13="Ja", IF(VLOOKUP(B86,'(2) Gegevens per set'!B:V, 20, FALSE) = "", "", VLOOKUP(B86,'(2) Gegevens per set'!B:V, 20, FALSE)), "")</f>
        <v/>
      </c>
      <c r="W86" s="72" t="str">
        <f>IF($W$13="Ja", IF(VLOOKUP(B86,'(2) Gegevens per set'!B:V, 21, FALSE) = "", "", VLOOKUP(B86,'(2) Gegevens per set'!B:V, 21, FALSE)), "")</f>
        <v/>
      </c>
      <c r="X86" s="83" t="str" cm="1">
        <f t="array" ref="X86">IF($C$6&lt;&gt;"x","",IF(OR(E86:W86&lt;&gt;""),"x",""))</f>
        <v/>
      </c>
      <c r="Y86" s="83" t="str">
        <f>IF($C$8="x", IF(VLOOKUP(B86,'(2) Gegevens per set'!B:Y, 22, FALSE) = "", "", VLOOKUP(B86,'(2) Gegevens per set'!B:Y, 22, FALSE)), "")</f>
        <v/>
      </c>
      <c r="Z86" s="83" t="str">
        <f>IF($C$9="x", IF(VLOOKUP(B86,'(2) Gegevens per set'!B:Y, 23, FALSE) = "", "", VLOOKUP(B86,'(2) Gegevens per set'!B:Y, 23, FALSE)), "")</f>
        <v/>
      </c>
      <c r="AA86" s="83" t="str">
        <f>IF($C$7="x", IF(VLOOKUP(B86,'(2) Gegevens per set'!B:Y, 24, FALSE) = "", "", VLOOKUP(B86,'(2) Gegevens per set'!B:Y, 24, FALSE)), "")</f>
        <v/>
      </c>
    </row>
    <row r="87" spans="2:27" x14ac:dyDescent="0.25">
      <c r="B87" s="60" t="s">
        <v>98</v>
      </c>
      <c r="C87" s="30" t="s">
        <v>32</v>
      </c>
      <c r="D87" s="30"/>
      <c r="E87" s="72" t="str">
        <f>IF($E$13="Ja", IF(VLOOKUP(B87,'(2) Gegevens per set'!B:V, 3, FALSE) = "", "", VLOOKUP(B87,'(2) Gegevens per set'!B:V, 3, FALSE)), "")</f>
        <v/>
      </c>
      <c r="F87" s="72" t="str">
        <f>IF($F$13="Ja", IF(VLOOKUP(B87,'(2) Gegevens per set'!B:V, 4, FALSE) = "", "", VLOOKUP(B87,'(2) Gegevens per set'!B:V, 4, FALSE)), "")</f>
        <v/>
      </c>
      <c r="G87" s="68" t="str">
        <f>IF($G$13="Ja", IF(VLOOKUP(B87,'(2) Gegevens per set'!B:V, 5, FALSE) = "", "", VLOOKUP(B87,'(2) Gegevens per set'!B:V, 5, FALSE)), "")</f>
        <v/>
      </c>
      <c r="H87" s="64" t="str">
        <f>IF($H$13="Ja", IF(VLOOKUP(B87,'(2) Gegevens per set'!B:V, 6, FALSE) = "", "", VLOOKUP(B87,'(2) Gegevens per set'!B:V, 6, FALSE)), "")</f>
        <v/>
      </c>
      <c r="I87" s="72" t="str">
        <f>IF($I$13="Ja", IF(VLOOKUP(B87,'(2) Gegevens per set'!B:V, 7, FALSE) = "", "", VLOOKUP(B87,'(2) Gegevens per set'!B:V, 7, FALSE)), "")</f>
        <v/>
      </c>
      <c r="J87" s="72" t="str">
        <f>IF($J$13="Ja", IF(VLOOKUP(B87,'(2) Gegevens per set'!B:V, 8, FALSE) = "", "", VLOOKUP(B87,'(2) Gegevens per set'!B:V, 8, FALSE)), "")</f>
        <v/>
      </c>
      <c r="K87" s="64" t="str">
        <f>IF($K$13="Ja", IF(VLOOKUP(B87,'(2) Gegevens per set'!B:V, 9, FALSE) = "", "", VLOOKUP(B87,'(2) Gegevens per set'!B:V, 9, FALSE)), "")</f>
        <v/>
      </c>
      <c r="L87" s="72" t="str">
        <f>IF($L$13="Ja", IF(VLOOKUP(B87,'(2) Gegevens per set'!B:V, 10, FALSE) = "", "", VLOOKUP(B87,'(2) Gegevens per set'!B:V, 10, FALSE)), "")</f>
        <v/>
      </c>
      <c r="M87" s="72" t="str">
        <f>IF($M$13="Ja", IF(VLOOKUP(B87,'(2) Gegevens per set'!B:V, 11, FALSE) = "", "", VLOOKUP(B87,'(2) Gegevens per set'!B:V, 11, FALSE)), "")</f>
        <v/>
      </c>
      <c r="N87" s="64" t="str">
        <f>IF($N$13="Ja", IF(VLOOKUP(B87,'(2) Gegevens per set'!B:V, 12, FALSE) = "", "", VLOOKUP(B87,'(2) Gegevens per set'!B:V, 12, FALSE)), "")</f>
        <v/>
      </c>
      <c r="O87" s="72" t="str">
        <f>IF($O$13="Ja", IF(VLOOKUP(B87,'(2) Gegevens per set'!B:V, 13, FALSE) = "", "", VLOOKUP(B87,'(2) Gegevens per set'!B:V, 13, FALSE)), "")</f>
        <v/>
      </c>
      <c r="P87" s="64" t="str">
        <f>IF($P$13="Ja", IF(VLOOKUP(B87,'(2) Gegevens per set'!B:V, 14, FALSE) = "", "", VLOOKUP(B87,'(2) Gegevens per set'!B:V, 14, FALSE)), "")</f>
        <v/>
      </c>
      <c r="Q87" s="72" t="str">
        <f>IF($Q$13="Ja", IF(VLOOKUP(B87,'(2) Gegevens per set'!B:V, 15, FALSE) = "", "", VLOOKUP(B87,'(2) Gegevens per set'!B:V, 15, FALSE)), "")</f>
        <v/>
      </c>
      <c r="R87" s="64" t="str">
        <f>IF($R$13="Ja", IF(VLOOKUP(B87,'(2) Gegevens per set'!B:V, 16, FALSE) = "", "", VLOOKUP(B87,'(2) Gegevens per set'!B:V, 16, FALSE)), "")</f>
        <v/>
      </c>
      <c r="S87" s="72" t="str">
        <f>IF($S$13="Ja", IF(VLOOKUP(B87,'(2) Gegevens per set'!B:V, 17, FALSE) = "", "", VLOOKUP(B87,'(2) Gegevens per set'!B:V, 17, FALSE)), "")</f>
        <v/>
      </c>
      <c r="T87" s="64" t="str">
        <f>IF($T$13="Ja", IF(VLOOKUP(B87,'(2) Gegevens per set'!B:V, 18, FALSE) = "", "", VLOOKUP(B87,'(2) Gegevens per set'!B:V, 18, FALSE)), "")</f>
        <v/>
      </c>
      <c r="U87" s="72" t="str">
        <f>IF($U$13="Ja", IF(VLOOKUP(B87,'(2) Gegevens per set'!B:V, 19, FALSE) = "", "", VLOOKUP(B87,'(2) Gegevens per set'!B:V, 19, FALSE)), "")</f>
        <v/>
      </c>
      <c r="V87" s="72" t="str">
        <f>IF($V$13="Ja", IF(VLOOKUP(B87,'(2) Gegevens per set'!B:V, 20, FALSE) = "", "", VLOOKUP(B87,'(2) Gegevens per set'!B:V, 20, FALSE)), "")</f>
        <v/>
      </c>
      <c r="W87" s="72" t="str">
        <f>IF($W$13="Ja", IF(VLOOKUP(B87,'(2) Gegevens per set'!B:V, 21, FALSE) = "", "", VLOOKUP(B87,'(2) Gegevens per set'!B:V, 21, FALSE)), "")</f>
        <v/>
      </c>
      <c r="X87" s="83" t="str" cm="1">
        <f t="array" ref="X87">IF($C$6&lt;&gt;"x","",IF(OR(E87:W87&lt;&gt;""),"x",""))</f>
        <v/>
      </c>
      <c r="Y87" s="83" t="str">
        <f>IF($C$8="x", IF(VLOOKUP(B87,'(2) Gegevens per set'!B:Y, 22, FALSE) = "", "", VLOOKUP(B87,'(2) Gegevens per set'!B:Y, 22, FALSE)), "")</f>
        <v/>
      </c>
      <c r="Z87" s="83" t="str">
        <f>IF($C$9="x", IF(VLOOKUP(B87,'(2) Gegevens per set'!B:Y, 23, FALSE) = "", "", VLOOKUP(B87,'(2) Gegevens per set'!B:Y, 23, FALSE)), "")</f>
        <v/>
      </c>
      <c r="AA87" s="83" t="str">
        <f>IF($C$7="x", IF(VLOOKUP(B87,'(2) Gegevens per set'!B:Y, 24, FALSE) = "", "", VLOOKUP(B87,'(2) Gegevens per set'!B:Y, 24, FALSE)), "")</f>
        <v/>
      </c>
    </row>
    <row r="88" spans="2:27" x14ac:dyDescent="0.25">
      <c r="B88" s="60" t="s">
        <v>99</v>
      </c>
      <c r="C88" s="30" t="s">
        <v>34</v>
      </c>
      <c r="D88" s="30"/>
      <c r="E88" s="72" t="str">
        <f>IF($E$13="Ja", IF(VLOOKUP(B88,'(2) Gegevens per set'!B:V, 3, FALSE) = "", "", VLOOKUP(B88,'(2) Gegevens per set'!B:V, 3, FALSE)), "")</f>
        <v/>
      </c>
      <c r="F88" s="72" t="str">
        <f>IF($F$13="Ja", IF(VLOOKUP(B88,'(2) Gegevens per set'!B:V, 4, FALSE) = "", "", VLOOKUP(B88,'(2) Gegevens per set'!B:V, 4, FALSE)), "")</f>
        <v/>
      </c>
      <c r="G88" s="68" t="str">
        <f>IF($G$13="Ja", IF(VLOOKUP(B88,'(2) Gegevens per set'!B:V, 5, FALSE) = "", "", VLOOKUP(B88,'(2) Gegevens per set'!B:V, 5, FALSE)), "")</f>
        <v/>
      </c>
      <c r="H88" s="64" t="str">
        <f>IF($H$13="Ja", IF(VLOOKUP(B88,'(2) Gegevens per set'!B:V, 6, FALSE) = "", "", VLOOKUP(B88,'(2) Gegevens per set'!B:V, 6, FALSE)), "")</f>
        <v/>
      </c>
      <c r="I88" s="72" t="str">
        <f>IF($I$13="Ja", IF(VLOOKUP(B88,'(2) Gegevens per set'!B:V, 7, FALSE) = "", "", VLOOKUP(B88,'(2) Gegevens per set'!B:V, 7, FALSE)), "")</f>
        <v/>
      </c>
      <c r="J88" s="72" t="str">
        <f>IF($J$13="Ja", IF(VLOOKUP(B88,'(2) Gegevens per set'!B:V, 8, FALSE) = "", "", VLOOKUP(B88,'(2) Gegevens per set'!B:V, 8, FALSE)), "")</f>
        <v/>
      </c>
      <c r="K88" s="64" t="str">
        <f>IF($K$13="Ja", IF(VLOOKUP(B88,'(2) Gegevens per set'!B:V, 9, FALSE) = "", "", VLOOKUP(B88,'(2) Gegevens per set'!B:V, 9, FALSE)), "")</f>
        <v/>
      </c>
      <c r="L88" s="72" t="str">
        <f>IF($L$13="Ja", IF(VLOOKUP(B88,'(2) Gegevens per set'!B:V, 10, FALSE) = "", "", VLOOKUP(B88,'(2) Gegevens per set'!B:V, 10, FALSE)), "")</f>
        <v/>
      </c>
      <c r="M88" s="72" t="str">
        <f>IF($M$13="Ja", IF(VLOOKUP(B88,'(2) Gegevens per set'!B:V, 11, FALSE) = "", "", VLOOKUP(B88,'(2) Gegevens per set'!B:V, 11, FALSE)), "")</f>
        <v/>
      </c>
      <c r="N88" s="64" t="str">
        <f>IF($N$13="Ja", IF(VLOOKUP(B88,'(2) Gegevens per set'!B:V, 12, FALSE) = "", "", VLOOKUP(B88,'(2) Gegevens per set'!B:V, 12, FALSE)), "")</f>
        <v/>
      </c>
      <c r="O88" s="72" t="str">
        <f>IF($O$13="Ja", IF(VLOOKUP(B88,'(2) Gegevens per set'!B:V, 13, FALSE) = "", "", VLOOKUP(B88,'(2) Gegevens per set'!B:V, 13, FALSE)), "")</f>
        <v/>
      </c>
      <c r="P88" s="64" t="str">
        <f>IF($P$13="Ja", IF(VLOOKUP(B88,'(2) Gegevens per set'!B:V, 14, FALSE) = "", "", VLOOKUP(B88,'(2) Gegevens per set'!B:V, 14, FALSE)), "")</f>
        <v/>
      </c>
      <c r="Q88" s="72" t="str">
        <f>IF($Q$13="Ja", IF(VLOOKUP(B88,'(2) Gegevens per set'!B:V, 15, FALSE) = "", "", VLOOKUP(B88,'(2) Gegevens per set'!B:V, 15, FALSE)), "")</f>
        <v/>
      </c>
      <c r="R88" s="64" t="str">
        <f>IF($R$13="Ja", IF(VLOOKUP(B88,'(2) Gegevens per set'!B:V, 16, FALSE) = "", "", VLOOKUP(B88,'(2) Gegevens per set'!B:V, 16, FALSE)), "")</f>
        <v/>
      </c>
      <c r="S88" s="72" t="str">
        <f>IF($S$13="Ja", IF(VLOOKUP(B88,'(2) Gegevens per set'!B:V, 17, FALSE) = "", "", VLOOKUP(B88,'(2) Gegevens per set'!B:V, 17, FALSE)), "")</f>
        <v/>
      </c>
      <c r="T88" s="64" t="str">
        <f>IF($T$13="Ja", IF(VLOOKUP(B88,'(2) Gegevens per set'!B:V, 18, FALSE) = "", "", VLOOKUP(B88,'(2) Gegevens per set'!B:V, 18, FALSE)), "")</f>
        <v/>
      </c>
      <c r="U88" s="72" t="str">
        <f>IF($U$13="Ja", IF(VLOOKUP(B88,'(2) Gegevens per set'!B:V, 19, FALSE) = "", "", VLOOKUP(B88,'(2) Gegevens per set'!B:V, 19, FALSE)), "")</f>
        <v/>
      </c>
      <c r="V88" s="72" t="str">
        <f>IF($V$13="Ja", IF(VLOOKUP(B88,'(2) Gegevens per set'!B:V, 20, FALSE) = "", "", VLOOKUP(B88,'(2) Gegevens per set'!B:V, 20, FALSE)), "")</f>
        <v/>
      </c>
      <c r="W88" s="72" t="str">
        <f>IF($W$13="Ja", IF(VLOOKUP(B88,'(2) Gegevens per set'!B:V, 21, FALSE) = "", "", VLOOKUP(B88,'(2) Gegevens per set'!B:V, 21, FALSE)), "")</f>
        <v/>
      </c>
      <c r="X88" s="83" t="str" cm="1">
        <f t="array" ref="X88">IF($C$6&lt;&gt;"x","",IF(OR(E88:W88&lt;&gt;""),"x",""))</f>
        <v/>
      </c>
      <c r="Y88" s="83" t="str">
        <f>IF($C$8="x", IF(VLOOKUP(B88,'(2) Gegevens per set'!B:Y, 22, FALSE) = "", "", VLOOKUP(B88,'(2) Gegevens per set'!B:Y, 22, FALSE)), "")</f>
        <v/>
      </c>
      <c r="Z88" s="83" t="str">
        <f>IF($C$9="x", IF(VLOOKUP(B88,'(2) Gegevens per set'!B:Y, 23, FALSE) = "", "", VLOOKUP(B88,'(2) Gegevens per set'!B:Y, 23, FALSE)), "")</f>
        <v/>
      </c>
      <c r="AA88" s="83" t="str">
        <f>IF($C$7="x", IF(VLOOKUP(B88,'(2) Gegevens per set'!B:Y, 24, FALSE) = "", "", VLOOKUP(B88,'(2) Gegevens per set'!B:Y, 24, FALSE)), "")</f>
        <v/>
      </c>
    </row>
    <row r="89" spans="2:27" x14ac:dyDescent="0.25">
      <c r="B89" s="60" t="s">
        <v>100</v>
      </c>
      <c r="C89" s="30" t="s">
        <v>36</v>
      </c>
      <c r="D89" s="30"/>
      <c r="E89" s="72" t="str">
        <f>IF($E$13="Ja", IF(VLOOKUP(B89,'(2) Gegevens per set'!B:V, 3, FALSE) = "", "", VLOOKUP(B89,'(2) Gegevens per set'!B:V, 3, FALSE)), "")</f>
        <v/>
      </c>
      <c r="F89" s="72" t="str">
        <f>IF($F$13="Ja", IF(VLOOKUP(B89,'(2) Gegevens per set'!B:V, 4, FALSE) = "", "", VLOOKUP(B89,'(2) Gegevens per set'!B:V, 4, FALSE)), "")</f>
        <v/>
      </c>
      <c r="G89" s="68" t="str">
        <f>IF($G$13="Ja", IF(VLOOKUP(B89,'(2) Gegevens per set'!B:V, 5, FALSE) = "", "", VLOOKUP(B89,'(2) Gegevens per set'!B:V, 5, FALSE)), "")</f>
        <v/>
      </c>
      <c r="H89" s="64" t="str">
        <f>IF($H$13="Ja", IF(VLOOKUP(B89,'(2) Gegevens per set'!B:V, 6, FALSE) = "", "", VLOOKUP(B89,'(2) Gegevens per set'!B:V, 6, FALSE)), "")</f>
        <v/>
      </c>
      <c r="I89" s="72" t="str">
        <f>IF($I$13="Ja", IF(VLOOKUP(B89,'(2) Gegevens per set'!B:V, 7, FALSE) = "", "", VLOOKUP(B89,'(2) Gegevens per set'!B:V, 7, FALSE)), "")</f>
        <v/>
      </c>
      <c r="J89" s="72" t="str">
        <f>IF($J$13="Ja", IF(VLOOKUP(B89,'(2) Gegevens per set'!B:V, 8, FALSE) = "", "", VLOOKUP(B89,'(2) Gegevens per set'!B:V, 8, FALSE)), "")</f>
        <v/>
      </c>
      <c r="K89" s="64" t="str">
        <f>IF($K$13="Ja", IF(VLOOKUP(B89,'(2) Gegevens per set'!B:V, 9, FALSE) = "", "", VLOOKUP(B89,'(2) Gegevens per set'!B:V, 9, FALSE)), "")</f>
        <v/>
      </c>
      <c r="L89" s="72" t="str">
        <f>IF($L$13="Ja", IF(VLOOKUP(B89,'(2) Gegevens per set'!B:V, 10, FALSE) = "", "", VLOOKUP(B89,'(2) Gegevens per set'!B:V, 10, FALSE)), "")</f>
        <v/>
      </c>
      <c r="M89" s="72" t="str">
        <f>IF($M$13="Ja", IF(VLOOKUP(B89,'(2) Gegevens per set'!B:V, 11, FALSE) = "", "", VLOOKUP(B89,'(2) Gegevens per set'!B:V, 11, FALSE)), "")</f>
        <v/>
      </c>
      <c r="N89" s="64" t="str">
        <f>IF($N$13="Ja", IF(VLOOKUP(B89,'(2) Gegevens per set'!B:V, 12, FALSE) = "", "", VLOOKUP(B89,'(2) Gegevens per set'!B:V, 12, FALSE)), "")</f>
        <v/>
      </c>
      <c r="O89" s="72" t="str">
        <f>IF($O$13="Ja", IF(VLOOKUP(B89,'(2) Gegevens per set'!B:V, 13, FALSE) = "", "", VLOOKUP(B89,'(2) Gegevens per set'!B:V, 13, FALSE)), "")</f>
        <v/>
      </c>
      <c r="P89" s="64" t="str">
        <f>IF($P$13="Ja", IF(VLOOKUP(B89,'(2) Gegevens per set'!B:V, 14, FALSE) = "", "", VLOOKUP(B89,'(2) Gegevens per set'!B:V, 14, FALSE)), "")</f>
        <v/>
      </c>
      <c r="Q89" s="72" t="str">
        <f>IF($Q$13="Ja", IF(VLOOKUP(B89,'(2) Gegevens per set'!B:V, 15, FALSE) = "", "", VLOOKUP(B89,'(2) Gegevens per set'!B:V, 15, FALSE)), "")</f>
        <v/>
      </c>
      <c r="R89" s="64" t="str">
        <f>IF($R$13="Ja", IF(VLOOKUP(B89,'(2) Gegevens per set'!B:V, 16, FALSE) = "", "", VLOOKUP(B89,'(2) Gegevens per set'!B:V, 16, FALSE)), "")</f>
        <v/>
      </c>
      <c r="S89" s="72" t="str">
        <f>IF($S$13="Ja", IF(VLOOKUP(B89,'(2) Gegevens per set'!B:V, 17, FALSE) = "", "", VLOOKUP(B89,'(2) Gegevens per set'!B:V, 17, FALSE)), "")</f>
        <v/>
      </c>
      <c r="T89" s="64" t="str">
        <f>IF($T$13="Ja", IF(VLOOKUP(B89,'(2) Gegevens per set'!B:V, 18, FALSE) = "", "", VLOOKUP(B89,'(2) Gegevens per set'!B:V, 18, FALSE)), "")</f>
        <v/>
      </c>
      <c r="U89" s="72" t="str">
        <f>IF($U$13="Ja", IF(VLOOKUP(B89,'(2) Gegevens per set'!B:V, 19, FALSE) = "", "", VLOOKUP(B89,'(2) Gegevens per set'!B:V, 19, FALSE)), "")</f>
        <v/>
      </c>
      <c r="V89" s="72" t="str">
        <f>IF($V$13="Ja", IF(VLOOKUP(B89,'(2) Gegevens per set'!B:V, 20, FALSE) = "", "", VLOOKUP(B89,'(2) Gegevens per set'!B:V, 20, FALSE)), "")</f>
        <v/>
      </c>
      <c r="W89" s="72" t="str">
        <f>IF($W$13="Ja", IF(VLOOKUP(B89,'(2) Gegevens per set'!B:V, 21, FALSE) = "", "", VLOOKUP(B89,'(2) Gegevens per set'!B:V, 21, FALSE)), "")</f>
        <v/>
      </c>
      <c r="X89" s="83" t="str" cm="1">
        <f t="array" ref="X89">IF($C$6&lt;&gt;"x","",IF(OR(E89:W89&lt;&gt;""),"x",""))</f>
        <v/>
      </c>
      <c r="Y89" s="83" t="str">
        <f>IF($C$8="x", IF(VLOOKUP(B89,'(2) Gegevens per set'!B:Y, 22, FALSE) = "", "", VLOOKUP(B89,'(2) Gegevens per set'!B:Y, 22, FALSE)), "")</f>
        <v/>
      </c>
      <c r="Z89" s="83" t="str">
        <f>IF($C$9="x", IF(VLOOKUP(B89,'(2) Gegevens per set'!B:Y, 23, FALSE) = "", "", VLOOKUP(B89,'(2) Gegevens per set'!B:Y, 23, FALSE)), "")</f>
        <v/>
      </c>
      <c r="AA89" s="83" t="str">
        <f>IF($C$7="x", IF(VLOOKUP(B89,'(2) Gegevens per set'!B:Y, 24, FALSE) = "", "", VLOOKUP(B89,'(2) Gegevens per set'!B:Y, 24, FALSE)), "")</f>
        <v/>
      </c>
    </row>
    <row r="90" spans="2:27" x14ac:dyDescent="0.25">
      <c r="B90" s="60" t="s">
        <v>101</v>
      </c>
      <c r="C90" s="30" t="s">
        <v>38</v>
      </c>
      <c r="D90" s="30"/>
      <c r="E90" s="72" t="str">
        <f>IF($E$13="Ja", IF(VLOOKUP(B90,'(2) Gegevens per set'!B:V, 3, FALSE) = "", "", VLOOKUP(B90,'(2) Gegevens per set'!B:V, 3, FALSE)), "")</f>
        <v/>
      </c>
      <c r="F90" s="72" t="str">
        <f>IF($F$13="Ja", IF(VLOOKUP(B90,'(2) Gegevens per set'!B:V, 4, FALSE) = "", "", VLOOKUP(B90,'(2) Gegevens per set'!B:V, 4, FALSE)), "")</f>
        <v/>
      </c>
      <c r="G90" s="68" t="str">
        <f>IF($G$13="Ja", IF(VLOOKUP(B90,'(2) Gegevens per set'!B:V, 5, FALSE) = "", "", VLOOKUP(B90,'(2) Gegevens per set'!B:V, 5, FALSE)), "")</f>
        <v/>
      </c>
      <c r="H90" s="64" t="str">
        <f>IF($H$13="Ja", IF(VLOOKUP(B90,'(2) Gegevens per set'!B:V, 6, FALSE) = "", "", VLOOKUP(B90,'(2) Gegevens per set'!B:V, 6, FALSE)), "")</f>
        <v/>
      </c>
      <c r="I90" s="72" t="str">
        <f>IF($I$13="Ja", IF(VLOOKUP(B90,'(2) Gegevens per set'!B:V, 7, FALSE) = "", "", VLOOKUP(B90,'(2) Gegevens per set'!B:V, 7, FALSE)), "")</f>
        <v/>
      </c>
      <c r="J90" s="72" t="str">
        <f>IF($J$13="Ja", IF(VLOOKUP(B90,'(2) Gegevens per set'!B:V, 8, FALSE) = "", "", VLOOKUP(B90,'(2) Gegevens per set'!B:V, 8, FALSE)), "")</f>
        <v/>
      </c>
      <c r="K90" s="64" t="str">
        <f>IF($K$13="Ja", IF(VLOOKUP(B90,'(2) Gegevens per set'!B:V, 9, FALSE) = "", "", VLOOKUP(B90,'(2) Gegevens per set'!B:V, 9, FALSE)), "")</f>
        <v/>
      </c>
      <c r="L90" s="72" t="str">
        <f>IF($L$13="Ja", IF(VLOOKUP(B90,'(2) Gegevens per set'!B:V, 10, FALSE) = "", "", VLOOKUP(B90,'(2) Gegevens per set'!B:V, 10, FALSE)), "")</f>
        <v/>
      </c>
      <c r="M90" s="72" t="str">
        <f>IF($M$13="Ja", IF(VLOOKUP(B90,'(2) Gegevens per set'!B:V, 11, FALSE) = "", "", VLOOKUP(B90,'(2) Gegevens per set'!B:V, 11, FALSE)), "")</f>
        <v/>
      </c>
      <c r="N90" s="64" t="str">
        <f>IF($N$13="Ja", IF(VLOOKUP(B90,'(2) Gegevens per set'!B:V, 12, FALSE) = "", "", VLOOKUP(B90,'(2) Gegevens per set'!B:V, 12, FALSE)), "")</f>
        <v/>
      </c>
      <c r="O90" s="72" t="str">
        <f>IF($O$13="Ja", IF(VLOOKUP(B90,'(2) Gegevens per set'!B:V, 13, FALSE) = "", "", VLOOKUP(B90,'(2) Gegevens per set'!B:V, 13, FALSE)), "")</f>
        <v/>
      </c>
      <c r="P90" s="64" t="str">
        <f>IF($P$13="Ja", IF(VLOOKUP(B90,'(2) Gegevens per set'!B:V, 14, FALSE) = "", "", VLOOKUP(B90,'(2) Gegevens per set'!B:V, 14, FALSE)), "")</f>
        <v/>
      </c>
      <c r="Q90" s="72" t="str">
        <f>IF($Q$13="Ja", IF(VLOOKUP(B90,'(2) Gegevens per set'!B:V, 15, FALSE) = "", "", VLOOKUP(B90,'(2) Gegevens per set'!B:V, 15, FALSE)), "")</f>
        <v/>
      </c>
      <c r="R90" s="64" t="str">
        <f>IF($R$13="Ja", IF(VLOOKUP(B90,'(2) Gegevens per set'!B:V, 16, FALSE) = "", "", VLOOKUP(B90,'(2) Gegevens per set'!B:V, 16, FALSE)), "")</f>
        <v/>
      </c>
      <c r="S90" s="72" t="str">
        <f>IF($S$13="Ja", IF(VLOOKUP(B90,'(2) Gegevens per set'!B:V, 17, FALSE) = "", "", VLOOKUP(B90,'(2) Gegevens per set'!B:V, 17, FALSE)), "")</f>
        <v/>
      </c>
      <c r="T90" s="64" t="str">
        <f>IF($T$13="Ja", IF(VLOOKUP(B90,'(2) Gegevens per set'!B:V, 18, FALSE) = "", "", VLOOKUP(B90,'(2) Gegevens per set'!B:V, 18, FALSE)), "")</f>
        <v/>
      </c>
      <c r="U90" s="72" t="str">
        <f>IF($U$13="Ja", IF(VLOOKUP(B90,'(2) Gegevens per set'!B:V, 19, FALSE) = "", "", VLOOKUP(B90,'(2) Gegevens per set'!B:V, 19, FALSE)), "")</f>
        <v/>
      </c>
      <c r="V90" s="72" t="str">
        <f>IF($V$13="Ja", IF(VLOOKUP(B90,'(2) Gegevens per set'!B:V, 20, FALSE) = "", "", VLOOKUP(B90,'(2) Gegevens per set'!B:V, 20, FALSE)), "")</f>
        <v/>
      </c>
      <c r="W90" s="72" t="str">
        <f>IF($W$13="Ja", IF(VLOOKUP(B90,'(2) Gegevens per set'!B:V, 21, FALSE) = "", "", VLOOKUP(B90,'(2) Gegevens per set'!B:V, 21, FALSE)), "")</f>
        <v/>
      </c>
      <c r="X90" s="83" t="str" cm="1">
        <f t="array" ref="X90">IF($C$6&lt;&gt;"x","",IF(OR(E90:W90&lt;&gt;""),"x",""))</f>
        <v/>
      </c>
      <c r="Y90" s="83" t="str">
        <f>IF($C$8="x", IF(VLOOKUP(B90,'(2) Gegevens per set'!B:Y, 22, FALSE) = "", "", VLOOKUP(B90,'(2) Gegevens per set'!B:Y, 22, FALSE)), "")</f>
        <v/>
      </c>
      <c r="Z90" s="83" t="str">
        <f>IF($C$9="x", IF(VLOOKUP(B90,'(2) Gegevens per set'!B:Y, 23, FALSE) = "", "", VLOOKUP(B90,'(2) Gegevens per set'!B:Y, 23, FALSE)), "")</f>
        <v/>
      </c>
      <c r="AA90" s="83" t="str">
        <f>IF($C$7="x", IF(VLOOKUP(B90,'(2) Gegevens per set'!B:Y, 24, FALSE) = "", "", VLOOKUP(B90,'(2) Gegevens per set'!B:Y, 24, FALSE)), "")</f>
        <v/>
      </c>
    </row>
    <row r="91" spans="2:27" x14ac:dyDescent="0.25">
      <c r="B91" s="60" t="s">
        <v>102</v>
      </c>
      <c r="C91" s="30" t="s">
        <v>40</v>
      </c>
      <c r="D91" s="30"/>
      <c r="E91" s="72" t="str">
        <f>IF($E$13="Ja", IF(VLOOKUP(B91,'(2) Gegevens per set'!B:V, 3, FALSE) = "", "", VLOOKUP(B91,'(2) Gegevens per set'!B:V, 3, FALSE)), "")</f>
        <v/>
      </c>
      <c r="F91" s="72" t="str">
        <f>IF($F$13="Ja", IF(VLOOKUP(B91,'(2) Gegevens per set'!B:V, 4, FALSE) = "", "", VLOOKUP(B91,'(2) Gegevens per set'!B:V, 4, FALSE)), "")</f>
        <v/>
      </c>
      <c r="G91" s="68" t="str">
        <f>IF($G$13="Ja", IF(VLOOKUP(B91,'(2) Gegevens per set'!B:V, 5, FALSE) = "", "", VLOOKUP(B91,'(2) Gegevens per set'!B:V, 5, FALSE)), "")</f>
        <v/>
      </c>
      <c r="H91" s="64" t="str">
        <f>IF($H$13="Ja", IF(VLOOKUP(B91,'(2) Gegevens per set'!B:V, 6, FALSE) = "", "", VLOOKUP(B91,'(2) Gegevens per set'!B:V, 6, FALSE)), "")</f>
        <v/>
      </c>
      <c r="I91" s="72" t="str">
        <f>IF($I$13="Ja", IF(VLOOKUP(B91,'(2) Gegevens per set'!B:V, 7, FALSE) = "", "", VLOOKUP(B91,'(2) Gegevens per set'!B:V, 7, FALSE)), "")</f>
        <v/>
      </c>
      <c r="J91" s="72" t="str">
        <f>IF($J$13="Ja", IF(VLOOKUP(B91,'(2) Gegevens per set'!B:V, 8, FALSE) = "", "", VLOOKUP(B91,'(2) Gegevens per set'!B:V, 8, FALSE)), "")</f>
        <v/>
      </c>
      <c r="K91" s="64" t="str">
        <f>IF($K$13="Ja", IF(VLOOKUP(B91,'(2) Gegevens per set'!B:V, 9, FALSE) = "", "", VLOOKUP(B91,'(2) Gegevens per set'!B:V, 9, FALSE)), "")</f>
        <v/>
      </c>
      <c r="L91" s="72" t="str">
        <f>IF($L$13="Ja", IF(VLOOKUP(B91,'(2) Gegevens per set'!B:V, 10, FALSE) = "", "", VLOOKUP(B91,'(2) Gegevens per set'!B:V, 10, FALSE)), "")</f>
        <v/>
      </c>
      <c r="M91" s="72" t="str">
        <f>IF($M$13="Ja", IF(VLOOKUP(B91,'(2) Gegevens per set'!B:V, 11, FALSE) = "", "", VLOOKUP(B91,'(2) Gegevens per set'!B:V, 11, FALSE)), "")</f>
        <v/>
      </c>
      <c r="N91" s="64" t="str">
        <f>IF($N$13="Ja", IF(VLOOKUP(B91,'(2) Gegevens per set'!B:V, 12, FALSE) = "", "", VLOOKUP(B91,'(2) Gegevens per set'!B:V, 12, FALSE)), "")</f>
        <v/>
      </c>
      <c r="O91" s="72" t="str">
        <f>IF($O$13="Ja", IF(VLOOKUP(B91,'(2) Gegevens per set'!B:V, 13, FALSE) = "", "", VLOOKUP(B91,'(2) Gegevens per set'!B:V, 13, FALSE)), "")</f>
        <v/>
      </c>
      <c r="P91" s="64" t="str">
        <f>IF($P$13="Ja", IF(VLOOKUP(B91,'(2) Gegevens per set'!B:V, 14, FALSE) = "", "", VLOOKUP(B91,'(2) Gegevens per set'!B:V, 14, FALSE)), "")</f>
        <v/>
      </c>
      <c r="Q91" s="72" t="str">
        <f>IF($Q$13="Ja", IF(VLOOKUP(B91,'(2) Gegevens per set'!B:V, 15, FALSE) = "", "", VLOOKUP(B91,'(2) Gegevens per set'!B:V, 15, FALSE)), "")</f>
        <v/>
      </c>
      <c r="R91" s="64" t="str">
        <f>IF($R$13="Ja", IF(VLOOKUP(B91,'(2) Gegevens per set'!B:V, 16, FALSE) = "", "", VLOOKUP(B91,'(2) Gegevens per set'!B:V, 16, FALSE)), "")</f>
        <v/>
      </c>
      <c r="S91" s="72" t="str">
        <f>IF($S$13="Ja", IF(VLOOKUP(B91,'(2) Gegevens per set'!B:V, 17, FALSE) = "", "", VLOOKUP(B91,'(2) Gegevens per set'!B:V, 17, FALSE)), "")</f>
        <v/>
      </c>
      <c r="T91" s="64" t="str">
        <f>IF($T$13="Ja", IF(VLOOKUP(B91,'(2) Gegevens per set'!B:V, 18, FALSE) = "", "", VLOOKUP(B91,'(2) Gegevens per set'!B:V, 18, FALSE)), "")</f>
        <v/>
      </c>
      <c r="U91" s="72" t="str">
        <f>IF($U$13="Ja", IF(VLOOKUP(B91,'(2) Gegevens per set'!B:V, 19, FALSE) = "", "", VLOOKUP(B91,'(2) Gegevens per set'!B:V, 19, FALSE)), "")</f>
        <v/>
      </c>
      <c r="V91" s="72" t="str">
        <f>IF($V$13="Ja", IF(VLOOKUP(B91,'(2) Gegevens per set'!B:V, 20, FALSE) = "", "", VLOOKUP(B91,'(2) Gegevens per set'!B:V, 20, FALSE)), "")</f>
        <v/>
      </c>
      <c r="W91" s="72" t="str">
        <f>IF($W$13="Ja", IF(VLOOKUP(B91,'(2) Gegevens per set'!B:V, 21, FALSE) = "", "", VLOOKUP(B91,'(2) Gegevens per set'!B:V, 21, FALSE)), "")</f>
        <v/>
      </c>
      <c r="X91" s="83" t="str" cm="1">
        <f t="array" ref="X91">IF($C$6&lt;&gt;"x","",IF(OR(E91:W91&lt;&gt;""),"x",""))</f>
        <v/>
      </c>
      <c r="Y91" s="83" t="str">
        <f>IF($C$8="x", IF(VLOOKUP(B91,'(2) Gegevens per set'!B:Y, 22, FALSE) = "", "", VLOOKUP(B91,'(2) Gegevens per set'!B:Y, 22, FALSE)), "")</f>
        <v/>
      </c>
      <c r="Z91" s="83" t="str">
        <f>IF($C$9="x", IF(VLOOKUP(B91,'(2) Gegevens per set'!B:Y, 23, FALSE) = "", "", VLOOKUP(B91,'(2) Gegevens per set'!B:Y, 23, FALSE)), "")</f>
        <v/>
      </c>
      <c r="AA91" s="83" t="str">
        <f>IF($C$7="x", IF(VLOOKUP(B91,'(2) Gegevens per set'!B:Y, 24, FALSE) = "", "", VLOOKUP(B91,'(2) Gegevens per set'!B:Y, 24, FALSE)), "")</f>
        <v/>
      </c>
    </row>
    <row r="92" spans="2:27" x14ac:dyDescent="0.25">
      <c r="B92" s="60" t="s">
        <v>103</v>
      </c>
      <c r="C92" s="30" t="s">
        <v>42</v>
      </c>
      <c r="D92" s="30"/>
      <c r="E92" s="72" t="str">
        <f>IF($E$13="Ja", IF(VLOOKUP(B92,'(2) Gegevens per set'!B:V, 3, FALSE) = "", "", VLOOKUP(B92,'(2) Gegevens per set'!B:V, 3, FALSE)), "")</f>
        <v/>
      </c>
      <c r="F92" s="72" t="str">
        <f>IF($F$13="Ja", IF(VLOOKUP(B92,'(2) Gegevens per set'!B:V, 4, FALSE) = "", "", VLOOKUP(B92,'(2) Gegevens per set'!B:V, 4, FALSE)), "")</f>
        <v/>
      </c>
      <c r="G92" s="68" t="str">
        <f>IF($G$13="Ja", IF(VLOOKUP(B92,'(2) Gegevens per set'!B:V, 5, FALSE) = "", "", VLOOKUP(B92,'(2) Gegevens per set'!B:V, 5, FALSE)), "")</f>
        <v/>
      </c>
      <c r="H92" s="64" t="str">
        <f>IF($H$13="Ja", IF(VLOOKUP(B92,'(2) Gegevens per set'!B:V, 6, FALSE) = "", "", VLOOKUP(B92,'(2) Gegevens per set'!B:V, 6, FALSE)), "")</f>
        <v/>
      </c>
      <c r="I92" s="72" t="str">
        <f>IF($I$13="Ja", IF(VLOOKUP(B92,'(2) Gegevens per set'!B:V, 7, FALSE) = "", "", VLOOKUP(B92,'(2) Gegevens per set'!B:V, 7, FALSE)), "")</f>
        <v/>
      </c>
      <c r="J92" s="72" t="str">
        <f>IF($J$13="Ja", IF(VLOOKUP(B92,'(2) Gegevens per set'!B:V, 8, FALSE) = "", "", VLOOKUP(B92,'(2) Gegevens per set'!B:V, 8, FALSE)), "")</f>
        <v/>
      </c>
      <c r="K92" s="64" t="str">
        <f>IF($K$13="Ja", IF(VLOOKUP(B92,'(2) Gegevens per set'!B:V, 9, FALSE) = "", "", VLOOKUP(B92,'(2) Gegevens per set'!B:V, 9, FALSE)), "")</f>
        <v/>
      </c>
      <c r="L92" s="72" t="str">
        <f>IF($L$13="Ja", IF(VLOOKUP(B92,'(2) Gegevens per set'!B:V, 10, FALSE) = "", "", VLOOKUP(B92,'(2) Gegevens per set'!B:V, 10, FALSE)), "")</f>
        <v/>
      </c>
      <c r="M92" s="72" t="str">
        <f>IF($M$13="Ja", IF(VLOOKUP(B92,'(2) Gegevens per set'!B:V, 11, FALSE) = "", "", VLOOKUP(B92,'(2) Gegevens per set'!B:V, 11, FALSE)), "")</f>
        <v/>
      </c>
      <c r="N92" s="64" t="str">
        <f>IF($N$13="Ja", IF(VLOOKUP(B92,'(2) Gegevens per set'!B:V, 12, FALSE) = "", "", VLOOKUP(B92,'(2) Gegevens per set'!B:V, 12, FALSE)), "")</f>
        <v/>
      </c>
      <c r="O92" s="72" t="str">
        <f>IF($O$13="Ja", IF(VLOOKUP(B92,'(2) Gegevens per set'!B:V, 13, FALSE) = "", "", VLOOKUP(B92,'(2) Gegevens per set'!B:V, 13, FALSE)), "")</f>
        <v/>
      </c>
      <c r="P92" s="64" t="str">
        <f>IF($P$13="Ja", IF(VLOOKUP(B92,'(2) Gegevens per set'!B:V, 14, FALSE) = "", "", VLOOKUP(B92,'(2) Gegevens per set'!B:V, 14, FALSE)), "")</f>
        <v/>
      </c>
      <c r="Q92" s="72" t="str">
        <f>IF($Q$13="Ja", IF(VLOOKUP(B92,'(2) Gegevens per set'!B:V, 15, FALSE) = "", "", VLOOKUP(B92,'(2) Gegevens per set'!B:V, 15, FALSE)), "")</f>
        <v/>
      </c>
      <c r="R92" s="64" t="str">
        <f>IF($R$13="Ja", IF(VLOOKUP(B92,'(2) Gegevens per set'!B:V, 16, FALSE) = "", "", VLOOKUP(B92,'(2) Gegevens per set'!B:V, 16, FALSE)), "")</f>
        <v/>
      </c>
      <c r="S92" s="72" t="str">
        <f>IF($S$13="Ja", IF(VLOOKUP(B92,'(2) Gegevens per set'!B:V, 17, FALSE) = "", "", VLOOKUP(B92,'(2) Gegevens per set'!B:V, 17, FALSE)), "")</f>
        <v/>
      </c>
      <c r="T92" s="64" t="str">
        <f>IF($T$13="Ja", IF(VLOOKUP(B92,'(2) Gegevens per set'!B:V, 18, FALSE) = "", "", VLOOKUP(B92,'(2) Gegevens per set'!B:V, 18, FALSE)), "")</f>
        <v/>
      </c>
      <c r="U92" s="72" t="str">
        <f>IF($U$13="Ja", IF(VLOOKUP(B92,'(2) Gegevens per set'!B:V, 19, FALSE) = "", "", VLOOKUP(B92,'(2) Gegevens per set'!B:V, 19, FALSE)), "")</f>
        <v/>
      </c>
      <c r="V92" s="72" t="str">
        <f>IF($V$13="Ja", IF(VLOOKUP(B92,'(2) Gegevens per set'!B:V, 20, FALSE) = "", "", VLOOKUP(B92,'(2) Gegevens per set'!B:V, 20, FALSE)), "")</f>
        <v/>
      </c>
      <c r="W92" s="72" t="str">
        <f>IF($W$13="Ja", IF(VLOOKUP(B92,'(2) Gegevens per set'!B:V, 21, FALSE) = "", "", VLOOKUP(B92,'(2) Gegevens per set'!B:V, 21, FALSE)), "")</f>
        <v/>
      </c>
      <c r="X92" s="83" t="str" cm="1">
        <f t="array" ref="X92">IF($C$6&lt;&gt;"x","",IF(OR(E92:W92&lt;&gt;""),"x",""))</f>
        <v/>
      </c>
      <c r="Y92" s="83" t="str">
        <f>IF($C$8="x", IF(VLOOKUP(B92,'(2) Gegevens per set'!B:Y, 22, FALSE) = "", "", VLOOKUP(B92,'(2) Gegevens per set'!B:Y, 22, FALSE)), "")</f>
        <v/>
      </c>
      <c r="Z92" s="83" t="str">
        <f>IF($C$9="x", IF(VLOOKUP(B92,'(2) Gegevens per set'!B:Y, 23, FALSE) = "", "", VLOOKUP(B92,'(2) Gegevens per set'!B:Y, 23, FALSE)), "")</f>
        <v/>
      </c>
      <c r="AA92" s="83" t="str">
        <f>IF($C$7="x", IF(VLOOKUP(B92,'(2) Gegevens per set'!B:Y, 24, FALSE) = "", "", VLOOKUP(B92,'(2) Gegevens per set'!B:Y, 24, FALSE)), "")</f>
        <v/>
      </c>
    </row>
    <row r="93" spans="2:27" x14ac:dyDescent="0.25">
      <c r="B93" s="31" t="s">
        <v>104</v>
      </c>
      <c r="C93" s="59" t="s">
        <v>44</v>
      </c>
      <c r="D93" s="59"/>
      <c r="E93" s="72" t="str">
        <f>IF($E$13="Ja", IF(VLOOKUP(B93,'(2) Gegevens per set'!B:V, 3, FALSE) = "", "", VLOOKUP(B93,'(2) Gegevens per set'!B:V, 3, FALSE)), "")</f>
        <v/>
      </c>
      <c r="F93" s="72" t="str">
        <f>IF($F$13="Ja", IF(VLOOKUP(B93,'(2) Gegevens per set'!B:V, 4, FALSE) = "", "", VLOOKUP(B93,'(2) Gegevens per set'!B:V, 4, FALSE)), "")</f>
        <v/>
      </c>
      <c r="G93" s="68" t="str">
        <f>IF($G$13="Ja", IF(VLOOKUP(B93,'(2) Gegevens per set'!B:V, 5, FALSE) = "", "", VLOOKUP(B93,'(2) Gegevens per set'!B:V, 5, FALSE)), "")</f>
        <v/>
      </c>
      <c r="H93" s="64" t="str">
        <f>IF($H$13="Ja", IF(VLOOKUP(B93,'(2) Gegevens per set'!B:V, 6, FALSE) = "", "", VLOOKUP(B93,'(2) Gegevens per set'!B:V, 6, FALSE)), "")</f>
        <v/>
      </c>
      <c r="I93" s="72" t="str">
        <f>IF($I$13="Ja", IF(VLOOKUP(B93,'(2) Gegevens per set'!B:V, 7, FALSE) = "", "", VLOOKUP(B93,'(2) Gegevens per set'!B:V, 7, FALSE)), "")</f>
        <v/>
      </c>
      <c r="J93" s="72" t="str">
        <f>IF($J$13="Ja", IF(VLOOKUP(B93,'(2) Gegevens per set'!B:V, 8, FALSE) = "", "", VLOOKUP(B93,'(2) Gegevens per set'!B:V, 8, FALSE)), "")</f>
        <v/>
      </c>
      <c r="K93" s="64" t="str">
        <f>IF($K$13="Ja", IF(VLOOKUP(B93,'(2) Gegevens per set'!B:V, 9, FALSE) = "", "", VLOOKUP(B93,'(2) Gegevens per set'!B:V, 9, FALSE)), "")</f>
        <v/>
      </c>
      <c r="L93" s="72" t="str">
        <f>IF($L$13="Ja", IF(VLOOKUP(B93,'(2) Gegevens per set'!B:V, 10, FALSE) = "", "", VLOOKUP(B93,'(2) Gegevens per set'!B:V, 10, FALSE)), "")</f>
        <v/>
      </c>
      <c r="M93" s="72" t="str">
        <f>IF($M$13="Ja", IF(VLOOKUP(B93,'(2) Gegevens per set'!B:V, 11, FALSE) = "", "", VLOOKUP(B93,'(2) Gegevens per set'!B:V, 11, FALSE)), "")</f>
        <v/>
      </c>
      <c r="N93" s="64" t="str">
        <f>IF($N$13="Ja", IF(VLOOKUP(B93,'(2) Gegevens per set'!B:V, 12, FALSE) = "", "", VLOOKUP(B93,'(2) Gegevens per set'!B:V, 12, FALSE)), "")</f>
        <v/>
      </c>
      <c r="O93" s="72" t="str">
        <f>IF($O$13="Ja", IF(VLOOKUP(B93,'(2) Gegevens per set'!B:V, 13, FALSE) = "", "", VLOOKUP(B93,'(2) Gegevens per set'!B:V, 13, FALSE)), "")</f>
        <v/>
      </c>
      <c r="P93" s="64" t="str">
        <f>IF($P$13="Ja", IF(VLOOKUP(B93,'(2) Gegevens per set'!B:V, 14, FALSE) = "", "", VLOOKUP(B93,'(2) Gegevens per set'!B:V, 14, FALSE)), "")</f>
        <v/>
      </c>
      <c r="Q93" s="72" t="str">
        <f>IF($Q$13="Ja", IF(VLOOKUP(B93,'(2) Gegevens per set'!B:V, 15, FALSE) = "", "", VLOOKUP(B93,'(2) Gegevens per set'!B:V, 15, FALSE)), "")</f>
        <v/>
      </c>
      <c r="R93" s="64" t="str">
        <f>IF($R$13="Ja", IF(VLOOKUP(B93,'(2) Gegevens per set'!B:V, 16, FALSE) = "", "", VLOOKUP(B93,'(2) Gegevens per set'!B:V, 16, FALSE)), "")</f>
        <v/>
      </c>
      <c r="S93" s="72" t="str">
        <f>IF($S$13="Ja", IF(VLOOKUP(B93,'(2) Gegevens per set'!B:V, 17, FALSE) = "", "", VLOOKUP(B93,'(2) Gegevens per set'!B:V, 17, FALSE)), "")</f>
        <v/>
      </c>
      <c r="T93" s="64" t="str">
        <f>IF($T$13="Ja", IF(VLOOKUP(B93,'(2) Gegevens per set'!B:V, 18, FALSE) = "", "", VLOOKUP(B93,'(2) Gegevens per set'!B:V, 18, FALSE)), "")</f>
        <v/>
      </c>
      <c r="U93" s="72" t="str">
        <f>IF($U$13="Ja", IF(VLOOKUP(B93,'(2) Gegevens per set'!B:V, 19, FALSE) = "", "", VLOOKUP(B93,'(2) Gegevens per set'!B:V, 19, FALSE)), "")</f>
        <v/>
      </c>
      <c r="V93" s="72" t="str">
        <f>IF($V$13="Ja", IF(VLOOKUP(B93,'(2) Gegevens per set'!B:V, 20, FALSE) = "", "", VLOOKUP(B93,'(2) Gegevens per set'!B:V, 20, FALSE)), "")</f>
        <v/>
      </c>
      <c r="W93" s="72" t="str">
        <f>IF($W$13="Ja", IF(VLOOKUP(B93,'(2) Gegevens per set'!B:V, 21, FALSE) = "", "", VLOOKUP(B93,'(2) Gegevens per set'!B:V, 21, FALSE)), "")</f>
        <v/>
      </c>
      <c r="X93" s="83" t="str" cm="1">
        <f t="array" ref="X93">IF($C$6&lt;&gt;"x","",IF(OR(E93:W93&lt;&gt;""),"x",""))</f>
        <v/>
      </c>
      <c r="Y93" s="83" t="str">
        <f>IF($C$8="x", IF(VLOOKUP(B93,'(2) Gegevens per set'!B:Y, 22, FALSE) = "", "", VLOOKUP(B93,'(2) Gegevens per set'!B:Y, 22, FALSE)), "")</f>
        <v/>
      </c>
      <c r="Z93" s="83" t="str">
        <f>IF($C$9="x", IF(VLOOKUP(B93,'(2) Gegevens per set'!B:Y, 23, FALSE) = "", "", VLOOKUP(B93,'(2) Gegevens per set'!B:Y, 23, FALSE)), "")</f>
        <v/>
      </c>
      <c r="AA93" s="83" t="str">
        <f>IF($C$7="x", IF(VLOOKUP(B93,'(2) Gegevens per set'!B:Y, 24, FALSE) = "", "", VLOOKUP(B93,'(2) Gegevens per set'!B:Y, 24, FALSE)), "")</f>
        <v/>
      </c>
    </row>
    <row r="94" spans="2:27" x14ac:dyDescent="0.25">
      <c r="B94" s="42" t="s">
        <v>105</v>
      </c>
      <c r="C94" s="43"/>
      <c r="D94" s="43"/>
      <c r="E94" s="47" t="str">
        <f>IF($E$13="Ja", IF(VLOOKUP(B94,'(2) Gegevens per set'!B:V, 3, FALSE) = "", "", VLOOKUP(B94,'(2) Gegevens per set'!B:V, 3, FALSE)), "")</f>
        <v/>
      </c>
      <c r="F94" s="47" t="str">
        <f>IF($F$13="Ja", IF(VLOOKUP(B94,'(2) Gegevens per set'!B:V, 4, FALSE) = "", "", VLOOKUP(B94,'(2) Gegevens per set'!B:V, 4, FALSE)), "")</f>
        <v/>
      </c>
      <c r="G94" s="47" t="str">
        <f>IF($G$13="Ja", IF(VLOOKUP(B94,'(2) Gegevens per set'!B:V, 5, FALSE) = "", "", VLOOKUP(B94,'(2) Gegevens per set'!B:V, 5, FALSE)), "")</f>
        <v/>
      </c>
      <c r="H94" s="47" t="str">
        <f>IF($H$13="Ja", IF(VLOOKUP(B94,'(2) Gegevens per set'!B:V, 6, FALSE) = "", "", VLOOKUP(B94,'(2) Gegevens per set'!B:V, 6, FALSE)), "")</f>
        <v/>
      </c>
      <c r="I94" s="47" t="str">
        <f>IF($I$13="Ja", IF(VLOOKUP(B94,'(2) Gegevens per set'!B:V, 7, FALSE) = "", "", VLOOKUP(B94,'(2) Gegevens per set'!B:V, 7, FALSE)), "")</f>
        <v/>
      </c>
      <c r="J94" s="47" t="str">
        <f>IF($J$13="Ja", IF(VLOOKUP(B94,'(2) Gegevens per set'!B:V, 8, FALSE) = "", "", VLOOKUP(B94,'(2) Gegevens per set'!B:V, 8, FALSE)), "")</f>
        <v/>
      </c>
      <c r="K94" s="47" t="str">
        <f>IF($K$13="Ja", IF(VLOOKUP(B94,'(2) Gegevens per set'!B:V, 9, FALSE) = "", "", VLOOKUP(B94,'(2) Gegevens per set'!B:V, 9, FALSE)), "")</f>
        <v/>
      </c>
      <c r="L94" s="47" t="str">
        <f>IF($L$13="Ja", IF(VLOOKUP(B94,'(2) Gegevens per set'!B:V, 10, FALSE) = "", "", VLOOKUP(B94,'(2) Gegevens per set'!B:V, 10, FALSE)), "")</f>
        <v/>
      </c>
      <c r="M94" s="47" t="str">
        <f>IF($M$13="Ja", IF(VLOOKUP(B94,'(2) Gegevens per set'!B:V, 11, FALSE) = "", "", VLOOKUP(B94,'(2) Gegevens per set'!B:V, 11, FALSE)), "")</f>
        <v/>
      </c>
      <c r="N94" s="47" t="str">
        <f>IF($N$13="Ja", IF(VLOOKUP(B94,'(2) Gegevens per set'!B:V, 12, FALSE) = "", "", VLOOKUP(B94,'(2) Gegevens per set'!B:V, 12, FALSE)), "")</f>
        <v/>
      </c>
      <c r="O94" s="47" t="str">
        <f>IF($O$13="Ja", IF(VLOOKUP(B94,'(2) Gegevens per set'!B:V, 13, FALSE) = "", "", VLOOKUP(B94,'(2) Gegevens per set'!B:V, 13, FALSE)), "")</f>
        <v/>
      </c>
      <c r="P94" s="47" t="str">
        <f>IF($P$13="Ja", IF(VLOOKUP(B94,'(2) Gegevens per set'!B:V, 14, FALSE) = "", "", VLOOKUP(B94,'(2) Gegevens per set'!B:V, 14, FALSE)), "")</f>
        <v/>
      </c>
      <c r="Q94" s="47" t="str">
        <f>IF($Q$13="Ja", IF(VLOOKUP(B94,'(2) Gegevens per set'!B:V, 15, FALSE) = "", "", VLOOKUP(B94,'(2) Gegevens per set'!B:V, 15, FALSE)), "")</f>
        <v/>
      </c>
      <c r="R94" s="47" t="str">
        <f>IF($R$13="Ja", IF(VLOOKUP(B94,'(2) Gegevens per set'!B:V, 16, FALSE) = "", "", VLOOKUP(B94,'(2) Gegevens per set'!B:V, 16, FALSE)), "")</f>
        <v/>
      </c>
      <c r="S94" s="47" t="str">
        <f>IF($S$13="Ja", IF(VLOOKUP(B94,'(2) Gegevens per set'!B:V, 17, FALSE) = "", "", VLOOKUP(B94,'(2) Gegevens per set'!B:V, 17, FALSE)), "")</f>
        <v/>
      </c>
      <c r="T94" s="47" t="str">
        <f>IF($T$13="Ja", IF(VLOOKUP(B94,'(2) Gegevens per set'!B:V, 18, FALSE) = "", "", VLOOKUP(B94,'(2) Gegevens per set'!B:V, 18, FALSE)), "")</f>
        <v/>
      </c>
      <c r="U94" s="47" t="str">
        <f>IF($U$13="Ja", IF(VLOOKUP(B94,'(2) Gegevens per set'!B:V, 19, FALSE) = "", "", VLOOKUP(B94,'(2) Gegevens per set'!B:V, 19, FALSE)), "")</f>
        <v/>
      </c>
      <c r="V94" s="47" t="str">
        <f>IF($V$13="Ja", IF(VLOOKUP(B94,'(2) Gegevens per set'!B:V, 20, FALSE) = "", "", VLOOKUP(B94,'(2) Gegevens per set'!B:V, 20, FALSE)), "")</f>
        <v/>
      </c>
      <c r="W94" s="47" t="str">
        <f>IF($W$13="Ja", IF(VLOOKUP(B94,'(2) Gegevens per set'!B:V, 21, FALSE) = "", "", VLOOKUP(B94,'(2) Gegevens per set'!B:V, 21, FALSE)), "")</f>
        <v/>
      </c>
      <c r="X94" s="81" t="str" cm="1">
        <f t="array" ref="X94">IF($C$6&lt;&gt;"x","",IF(OR(E94:W94&lt;&gt;""),"x",""))</f>
        <v/>
      </c>
      <c r="Y94" s="81" t="str">
        <f>IF($C$8="x", IF(VLOOKUP(B94,'(2) Gegevens per set'!B:Y, 22, FALSE) = "", "", VLOOKUP(B94,'(2) Gegevens per set'!B:Y, 22, FALSE)), "")</f>
        <v/>
      </c>
      <c r="Z94" s="81" t="str">
        <f>IF($C$9="x", IF(VLOOKUP(B94,'(2) Gegevens per set'!B:Y, 23, FALSE) = "", "", VLOOKUP(B94,'(2) Gegevens per set'!B:Y, 23, FALSE)), "")</f>
        <v/>
      </c>
      <c r="AA94" s="81" t="str">
        <f>IF($C$7="x", IF(VLOOKUP(B94,'(2) Gegevens per set'!B:Y, 24, FALSE) = "", "", VLOOKUP(B94,'(2) Gegevens per set'!B:Y, 24, FALSE)), "")</f>
        <v/>
      </c>
    </row>
    <row r="95" spans="2:27" x14ac:dyDescent="0.25">
      <c r="B95" s="60" t="s">
        <v>106</v>
      </c>
      <c r="C95" s="30" t="s">
        <v>6</v>
      </c>
      <c r="D95" s="30"/>
      <c r="E95" s="72" t="str">
        <f>IF($E$13="Ja", IF(VLOOKUP(B95,'(2) Gegevens per set'!B:V, 3, FALSE) = "", "", VLOOKUP(B95,'(2) Gegevens per set'!B:V, 3, FALSE)), "")</f>
        <v/>
      </c>
      <c r="F95" s="72" t="str">
        <f>IF($F$13="Ja", IF(VLOOKUP(B95,'(2) Gegevens per set'!B:V, 4, FALSE) = "", "", VLOOKUP(B95,'(2) Gegevens per set'!B:V, 4, FALSE)), "")</f>
        <v/>
      </c>
      <c r="G95" s="68" t="str">
        <f>IF($G$13="Ja", IF(VLOOKUP(B95,'(2) Gegevens per set'!B:V, 5, FALSE) = "", "", VLOOKUP(B95,'(2) Gegevens per set'!B:V, 5, FALSE)), "")</f>
        <v/>
      </c>
      <c r="H95" s="64" t="str">
        <f>IF($H$13="Ja", IF(VLOOKUP(B95,'(2) Gegevens per set'!B:V, 6, FALSE) = "", "", VLOOKUP(B95,'(2) Gegevens per set'!B:V, 6, FALSE)), "")</f>
        <v/>
      </c>
      <c r="I95" s="72" t="str">
        <f>IF($I$13="Ja", IF(VLOOKUP(B95,'(2) Gegevens per set'!B:V, 7, FALSE) = "", "", VLOOKUP(B95,'(2) Gegevens per set'!B:V, 7, FALSE)), "")</f>
        <v/>
      </c>
      <c r="J95" s="72" t="str">
        <f>IF($J$13="Ja", IF(VLOOKUP(B95,'(2) Gegevens per set'!B:V, 8, FALSE) = "", "", VLOOKUP(B95,'(2) Gegevens per set'!B:V, 8, FALSE)), "")</f>
        <v/>
      </c>
      <c r="K95" s="64" t="str">
        <f>IF($K$13="Ja", IF(VLOOKUP(B95,'(2) Gegevens per set'!B:V, 9, FALSE) = "", "", VLOOKUP(B95,'(2) Gegevens per set'!B:V, 9, FALSE)), "")</f>
        <v/>
      </c>
      <c r="L95" s="72" t="str">
        <f>IF($L$13="Ja", IF(VLOOKUP(B95,'(2) Gegevens per set'!B:V, 10, FALSE) = "", "", VLOOKUP(B95,'(2) Gegevens per set'!B:V, 10, FALSE)), "")</f>
        <v/>
      </c>
      <c r="M95" s="72" t="str">
        <f>IF($M$13="Ja", IF(VLOOKUP(B95,'(2) Gegevens per set'!B:V, 11, FALSE) = "", "", VLOOKUP(B95,'(2) Gegevens per set'!B:V, 11, FALSE)), "")</f>
        <v/>
      </c>
      <c r="N95" s="64" t="str">
        <f>IF($N$13="Ja", IF(VLOOKUP(B95,'(2) Gegevens per set'!B:V, 12, FALSE) = "", "", VLOOKUP(B95,'(2) Gegevens per set'!B:V, 12, FALSE)), "")</f>
        <v/>
      </c>
      <c r="O95" s="72" t="str">
        <f>IF($O$13="Ja", IF(VLOOKUP(B95,'(2) Gegevens per set'!B:V, 13, FALSE) = "", "", VLOOKUP(B95,'(2) Gegevens per set'!B:V, 13, FALSE)), "")</f>
        <v/>
      </c>
      <c r="P95" s="64" t="str">
        <f>IF($P$13="Ja", IF(VLOOKUP(B95,'(2) Gegevens per set'!B:V, 14, FALSE) = "", "", VLOOKUP(B95,'(2) Gegevens per set'!B:V, 14, FALSE)), "")</f>
        <v/>
      </c>
      <c r="Q95" s="72" t="str">
        <f>IF($Q$13="Ja", IF(VLOOKUP(B95,'(2) Gegevens per set'!B:V, 15, FALSE) = "", "", VLOOKUP(B95,'(2) Gegevens per set'!B:V, 15, FALSE)), "")</f>
        <v>x</v>
      </c>
      <c r="R95" s="64" t="str">
        <f>IF($R$13="Ja", IF(VLOOKUP(B95,'(2) Gegevens per set'!B:V, 16, FALSE) = "", "", VLOOKUP(B95,'(2) Gegevens per set'!B:V, 16, FALSE)), "")</f>
        <v/>
      </c>
      <c r="S95" s="72" t="str">
        <f>IF($S$13="Ja", IF(VLOOKUP(B95,'(2) Gegevens per set'!B:V, 17, FALSE) = "", "", VLOOKUP(B95,'(2) Gegevens per set'!B:V, 17, FALSE)), "")</f>
        <v/>
      </c>
      <c r="T95" s="64" t="str">
        <f>IF($T$13="Ja", IF(VLOOKUP(B95,'(2) Gegevens per set'!B:V, 18, FALSE) = "", "", VLOOKUP(B95,'(2) Gegevens per set'!B:V, 18, FALSE)), "")</f>
        <v/>
      </c>
      <c r="U95" s="72" t="str">
        <f>IF($U$13="Ja", IF(VLOOKUP(B95,'(2) Gegevens per set'!B:V, 19, FALSE) = "", "", VLOOKUP(B95,'(2) Gegevens per set'!B:V, 19, FALSE)), "")</f>
        <v/>
      </c>
      <c r="V95" s="72" t="str">
        <f>IF($V$13="Ja", IF(VLOOKUP(B95,'(2) Gegevens per set'!B:V, 20, FALSE) = "", "", VLOOKUP(B95,'(2) Gegevens per set'!B:V, 20, FALSE)), "")</f>
        <v/>
      </c>
      <c r="W95" s="72" t="str">
        <f>IF($W$13="Ja", IF(VLOOKUP(B95,'(2) Gegevens per set'!B:V, 21, FALSE) = "", "", VLOOKUP(B95,'(2) Gegevens per set'!B:V, 21, FALSE)), "")</f>
        <v/>
      </c>
      <c r="X95" s="83" t="str" cm="1">
        <f t="array" ref="X95">IF($C$6&lt;&gt;"x","",IF(OR(E95:W95&lt;&gt;""),"x",""))</f>
        <v>x</v>
      </c>
      <c r="Y95" s="83" t="str">
        <f>IF($C$8="x", IF(VLOOKUP(B95,'(2) Gegevens per set'!B:Y, 22, FALSE) = "", "", VLOOKUP(B95,'(2) Gegevens per set'!B:Y, 22, FALSE)), "")</f>
        <v/>
      </c>
      <c r="Z95" s="83" t="str">
        <f>IF($C$9="x", IF(VLOOKUP(B95,'(2) Gegevens per set'!B:Y, 23, FALSE) = "", "", VLOOKUP(B95,'(2) Gegevens per set'!B:Y, 23, FALSE)), "")</f>
        <v/>
      </c>
      <c r="AA95" s="83" t="str">
        <f>IF($C$7="x", IF(VLOOKUP(B95,'(2) Gegevens per set'!B:Y, 24, FALSE) = "", "", VLOOKUP(B95,'(2) Gegevens per set'!B:Y, 24, FALSE)), "")</f>
        <v/>
      </c>
    </row>
    <row r="96" spans="2:27" x14ac:dyDescent="0.25">
      <c r="B96" s="60" t="s">
        <v>107</v>
      </c>
      <c r="C96" s="30" t="s">
        <v>8</v>
      </c>
      <c r="D96" s="30"/>
      <c r="E96" s="72" t="str">
        <f>IF($E$13="Ja", IF(VLOOKUP(B96,'(2) Gegevens per set'!B:V, 3, FALSE) = "", "", VLOOKUP(B96,'(2) Gegevens per set'!B:V, 3, FALSE)), "")</f>
        <v/>
      </c>
      <c r="F96" s="72" t="str">
        <f>IF($F$13="Ja", IF(VLOOKUP(B96,'(2) Gegevens per set'!B:V, 4, FALSE) = "", "", VLOOKUP(B96,'(2) Gegevens per set'!B:V, 4, FALSE)), "")</f>
        <v/>
      </c>
      <c r="G96" s="68" t="str">
        <f>IF($G$13="Ja", IF(VLOOKUP(B96,'(2) Gegevens per set'!B:V, 5, FALSE) = "", "", VLOOKUP(B96,'(2) Gegevens per set'!B:V, 5, FALSE)), "")</f>
        <v/>
      </c>
      <c r="H96" s="64" t="str">
        <f>IF($H$13="Ja", IF(VLOOKUP(B96,'(2) Gegevens per set'!B:V, 6, FALSE) = "", "", VLOOKUP(B96,'(2) Gegevens per set'!B:V, 6, FALSE)), "")</f>
        <v/>
      </c>
      <c r="I96" s="72" t="str">
        <f>IF($I$13="Ja", IF(VLOOKUP(B96,'(2) Gegevens per set'!B:V, 7, FALSE) = "", "", VLOOKUP(B96,'(2) Gegevens per set'!B:V, 7, FALSE)), "")</f>
        <v/>
      </c>
      <c r="J96" s="72" t="str">
        <f>IF($J$13="Ja", IF(VLOOKUP(B96,'(2) Gegevens per set'!B:V, 8, FALSE) = "", "", VLOOKUP(B96,'(2) Gegevens per set'!B:V, 8, FALSE)), "")</f>
        <v/>
      </c>
      <c r="K96" s="64" t="str">
        <f>IF($K$13="Ja", IF(VLOOKUP(B96,'(2) Gegevens per set'!B:V, 9, FALSE) = "", "", VLOOKUP(B96,'(2) Gegevens per set'!B:V, 9, FALSE)), "")</f>
        <v/>
      </c>
      <c r="L96" s="72" t="str">
        <f>IF($L$13="Ja", IF(VLOOKUP(B96,'(2) Gegevens per set'!B:V, 10, FALSE) = "", "", VLOOKUP(B96,'(2) Gegevens per set'!B:V, 10, FALSE)), "")</f>
        <v/>
      </c>
      <c r="M96" s="72" t="str">
        <f>IF($M$13="Ja", IF(VLOOKUP(B96,'(2) Gegevens per set'!B:V, 11, FALSE) = "", "", VLOOKUP(B96,'(2) Gegevens per set'!B:V, 11, FALSE)), "")</f>
        <v/>
      </c>
      <c r="N96" s="64" t="str">
        <f>IF($N$13="Ja", IF(VLOOKUP(B96,'(2) Gegevens per set'!B:V, 12, FALSE) = "", "", VLOOKUP(B96,'(2) Gegevens per set'!B:V, 12, FALSE)), "")</f>
        <v/>
      </c>
      <c r="O96" s="72" t="str">
        <f>IF($O$13="Ja", IF(VLOOKUP(B96,'(2) Gegevens per set'!B:V, 13, FALSE) = "", "", VLOOKUP(B96,'(2) Gegevens per set'!B:V, 13, FALSE)), "")</f>
        <v/>
      </c>
      <c r="P96" s="64" t="str">
        <f>IF($P$13="Ja", IF(VLOOKUP(B96,'(2) Gegevens per set'!B:V, 14, FALSE) = "", "", VLOOKUP(B96,'(2) Gegevens per set'!B:V, 14, FALSE)), "")</f>
        <v/>
      </c>
      <c r="Q96" s="72" t="str">
        <f>IF($Q$13="Ja", IF(VLOOKUP(B96,'(2) Gegevens per set'!B:V, 15, FALSE) = "", "", VLOOKUP(B96,'(2) Gegevens per set'!B:V, 15, FALSE)), "")</f>
        <v>x</v>
      </c>
      <c r="R96" s="64" t="str">
        <f>IF($R$13="Ja", IF(VLOOKUP(B96,'(2) Gegevens per set'!B:V, 16, FALSE) = "", "", VLOOKUP(B96,'(2) Gegevens per set'!B:V, 16, FALSE)), "")</f>
        <v/>
      </c>
      <c r="S96" s="72" t="str">
        <f>IF($S$13="Ja", IF(VLOOKUP(B96,'(2) Gegevens per set'!B:V, 17, FALSE) = "", "", VLOOKUP(B96,'(2) Gegevens per set'!B:V, 17, FALSE)), "")</f>
        <v/>
      </c>
      <c r="T96" s="64" t="str">
        <f>IF($T$13="Ja", IF(VLOOKUP(B96,'(2) Gegevens per set'!B:V, 18, FALSE) = "", "", VLOOKUP(B96,'(2) Gegevens per set'!B:V, 18, FALSE)), "")</f>
        <v/>
      </c>
      <c r="U96" s="72" t="str">
        <f>IF($U$13="Ja", IF(VLOOKUP(B96,'(2) Gegevens per set'!B:V, 19, FALSE) = "", "", VLOOKUP(B96,'(2) Gegevens per set'!B:V, 19, FALSE)), "")</f>
        <v/>
      </c>
      <c r="V96" s="72" t="str">
        <f>IF($V$13="Ja", IF(VLOOKUP(B96,'(2) Gegevens per set'!B:V, 20, FALSE) = "", "", VLOOKUP(B96,'(2) Gegevens per set'!B:V, 20, FALSE)), "")</f>
        <v/>
      </c>
      <c r="W96" s="72" t="str">
        <f>IF($W$13="Ja", IF(VLOOKUP(B96,'(2) Gegevens per set'!B:V, 21, FALSE) = "", "", VLOOKUP(B96,'(2) Gegevens per set'!B:V, 21, FALSE)), "")</f>
        <v/>
      </c>
      <c r="X96" s="83" t="str" cm="1">
        <f t="array" ref="X96">IF($C$6&lt;&gt;"x","",IF(OR(E96:W96&lt;&gt;""),"x",""))</f>
        <v>x</v>
      </c>
      <c r="Y96" s="83" t="str">
        <f>IF($C$8="x", IF(VLOOKUP(B96,'(2) Gegevens per set'!B:Y, 22, FALSE) = "", "", VLOOKUP(B96,'(2) Gegevens per set'!B:Y, 22, FALSE)), "")</f>
        <v/>
      </c>
      <c r="Z96" s="83" t="str">
        <f>IF($C$9="x", IF(VLOOKUP(B96,'(2) Gegevens per set'!B:Y, 23, FALSE) = "", "", VLOOKUP(B96,'(2) Gegevens per set'!B:Y, 23, FALSE)), "")</f>
        <v/>
      </c>
      <c r="AA96" s="83" t="str">
        <f>IF($C$7="x", IF(VLOOKUP(B96,'(2) Gegevens per set'!B:Y, 24, FALSE) = "", "", VLOOKUP(B96,'(2) Gegevens per set'!B:Y, 24, FALSE)), "")</f>
        <v/>
      </c>
    </row>
    <row r="97" spans="2:27" x14ac:dyDescent="0.25">
      <c r="B97" s="60" t="s">
        <v>108</v>
      </c>
      <c r="C97" s="30" t="s">
        <v>10</v>
      </c>
      <c r="D97" s="30"/>
      <c r="E97" s="72" t="str">
        <f>IF($E$13="Ja", IF(VLOOKUP(B97,'(2) Gegevens per set'!B:V, 3, FALSE) = "", "", VLOOKUP(B97,'(2) Gegevens per set'!B:V, 3, FALSE)), "")</f>
        <v/>
      </c>
      <c r="F97" s="72" t="str">
        <f>IF($F$13="Ja", IF(VLOOKUP(B97,'(2) Gegevens per set'!B:V, 4, FALSE) = "", "", VLOOKUP(B97,'(2) Gegevens per set'!B:V, 4, FALSE)), "")</f>
        <v/>
      </c>
      <c r="G97" s="68" t="str">
        <f>IF($G$13="Ja", IF(VLOOKUP(B97,'(2) Gegevens per set'!B:V, 5, FALSE) = "", "", VLOOKUP(B97,'(2) Gegevens per set'!B:V, 5, FALSE)), "")</f>
        <v/>
      </c>
      <c r="H97" s="64" t="str">
        <f>IF($H$13="Ja", IF(VLOOKUP(B97,'(2) Gegevens per set'!B:V, 6, FALSE) = "", "", VLOOKUP(B97,'(2) Gegevens per set'!B:V, 6, FALSE)), "")</f>
        <v/>
      </c>
      <c r="I97" s="72" t="str">
        <f>IF($I$13="Ja", IF(VLOOKUP(B97,'(2) Gegevens per set'!B:V, 7, FALSE) = "", "", VLOOKUP(B97,'(2) Gegevens per set'!B:V, 7, FALSE)), "")</f>
        <v/>
      </c>
      <c r="J97" s="72" t="str">
        <f>IF($J$13="Ja", IF(VLOOKUP(B97,'(2) Gegevens per set'!B:V, 8, FALSE) = "", "", VLOOKUP(B97,'(2) Gegevens per set'!B:V, 8, FALSE)), "")</f>
        <v/>
      </c>
      <c r="K97" s="64" t="str">
        <f>IF($K$13="Ja", IF(VLOOKUP(B97,'(2) Gegevens per set'!B:V, 9, FALSE) = "", "", VLOOKUP(B97,'(2) Gegevens per set'!B:V, 9, FALSE)), "")</f>
        <v/>
      </c>
      <c r="L97" s="72" t="str">
        <f>IF($L$13="Ja", IF(VLOOKUP(B97,'(2) Gegevens per set'!B:V, 10, FALSE) = "", "", VLOOKUP(B97,'(2) Gegevens per set'!B:V, 10, FALSE)), "")</f>
        <v/>
      </c>
      <c r="M97" s="72" t="str">
        <f>IF($M$13="Ja", IF(VLOOKUP(B97,'(2) Gegevens per set'!B:V, 11, FALSE) = "", "", VLOOKUP(B97,'(2) Gegevens per set'!B:V, 11, FALSE)), "")</f>
        <v/>
      </c>
      <c r="N97" s="64" t="str">
        <f>IF($N$13="Ja", IF(VLOOKUP(B97,'(2) Gegevens per set'!B:V, 12, FALSE) = "", "", VLOOKUP(B97,'(2) Gegevens per set'!B:V, 12, FALSE)), "")</f>
        <v/>
      </c>
      <c r="O97" s="72" t="str">
        <f>IF($O$13="Ja", IF(VLOOKUP(B97,'(2) Gegevens per set'!B:V, 13, FALSE) = "", "", VLOOKUP(B97,'(2) Gegevens per set'!B:V, 13, FALSE)), "")</f>
        <v/>
      </c>
      <c r="P97" s="64" t="str">
        <f>IF($P$13="Ja", IF(VLOOKUP(B97,'(2) Gegevens per set'!B:V, 14, FALSE) = "", "", VLOOKUP(B97,'(2) Gegevens per set'!B:V, 14, FALSE)), "")</f>
        <v/>
      </c>
      <c r="Q97" s="72" t="str">
        <f>IF($Q$13="Ja", IF(VLOOKUP(B97,'(2) Gegevens per set'!B:V, 15, FALSE) = "", "", VLOOKUP(B97,'(2) Gegevens per set'!B:V, 15, FALSE)), "")</f>
        <v>x</v>
      </c>
      <c r="R97" s="64" t="str">
        <f>IF($R$13="Ja", IF(VLOOKUP(B97,'(2) Gegevens per set'!B:V, 16, FALSE) = "", "", VLOOKUP(B97,'(2) Gegevens per set'!B:V, 16, FALSE)), "")</f>
        <v/>
      </c>
      <c r="S97" s="72" t="str">
        <f>IF($S$13="Ja", IF(VLOOKUP(B97,'(2) Gegevens per set'!B:V, 17, FALSE) = "", "", VLOOKUP(B97,'(2) Gegevens per set'!B:V, 17, FALSE)), "")</f>
        <v/>
      </c>
      <c r="T97" s="64" t="str">
        <f>IF($T$13="Ja", IF(VLOOKUP(B97,'(2) Gegevens per set'!B:V, 18, FALSE) = "", "", VLOOKUP(B97,'(2) Gegevens per set'!B:V, 18, FALSE)), "")</f>
        <v/>
      </c>
      <c r="U97" s="72" t="str">
        <f>IF($U$13="Ja", IF(VLOOKUP(B97,'(2) Gegevens per set'!B:V, 19, FALSE) = "", "", VLOOKUP(B97,'(2) Gegevens per set'!B:V, 19, FALSE)), "")</f>
        <v/>
      </c>
      <c r="V97" s="72" t="str">
        <f>IF($V$13="Ja", IF(VLOOKUP(B97,'(2) Gegevens per set'!B:V, 20, FALSE) = "", "", VLOOKUP(B97,'(2) Gegevens per set'!B:V, 20, FALSE)), "")</f>
        <v/>
      </c>
      <c r="W97" s="72" t="str">
        <f>IF($W$13="Ja", IF(VLOOKUP(B97,'(2) Gegevens per set'!B:V, 21, FALSE) = "", "", VLOOKUP(B97,'(2) Gegevens per set'!B:V, 21, FALSE)), "")</f>
        <v/>
      </c>
      <c r="X97" s="83" t="str" cm="1">
        <f t="array" ref="X97">IF($C$6&lt;&gt;"x","",IF(OR(E97:W97&lt;&gt;""),"x",""))</f>
        <v>x</v>
      </c>
      <c r="Y97" s="83" t="str">
        <f>IF($C$8="x", IF(VLOOKUP(B97,'(2) Gegevens per set'!B:Y, 22, FALSE) = "", "", VLOOKUP(B97,'(2) Gegevens per set'!B:Y, 22, FALSE)), "")</f>
        <v/>
      </c>
      <c r="Z97" s="83" t="str">
        <f>IF($C$9="x", IF(VLOOKUP(B97,'(2) Gegevens per set'!B:Y, 23, FALSE) = "", "", VLOOKUP(B97,'(2) Gegevens per set'!B:Y, 23, FALSE)), "")</f>
        <v/>
      </c>
      <c r="AA97" s="83" t="str">
        <f>IF($C$7="x", IF(VLOOKUP(B97,'(2) Gegevens per set'!B:Y, 24, FALSE) = "", "", VLOOKUP(B97,'(2) Gegevens per set'!B:Y, 24, FALSE)), "")</f>
        <v/>
      </c>
    </row>
    <row r="98" spans="2:27" x14ac:dyDescent="0.25">
      <c r="B98" s="60" t="s">
        <v>109</v>
      </c>
      <c r="C98" s="30" t="s">
        <v>12</v>
      </c>
      <c r="D98" s="30"/>
      <c r="E98" s="72" t="str">
        <f>IF($E$13="Ja", IF(VLOOKUP(B98,'(2) Gegevens per set'!B:V, 3, FALSE) = "", "", VLOOKUP(B98,'(2) Gegevens per set'!B:V, 3, FALSE)), "")</f>
        <v/>
      </c>
      <c r="F98" s="72" t="str">
        <f>IF($F$13="Ja", IF(VLOOKUP(B98,'(2) Gegevens per set'!B:V, 4, FALSE) = "", "", VLOOKUP(B98,'(2) Gegevens per set'!B:V, 4, FALSE)), "")</f>
        <v/>
      </c>
      <c r="G98" s="68" t="str">
        <f>IF($G$13="Ja", IF(VLOOKUP(B98,'(2) Gegevens per set'!B:V, 5, FALSE) = "", "", VLOOKUP(B98,'(2) Gegevens per set'!B:V, 5, FALSE)), "")</f>
        <v/>
      </c>
      <c r="H98" s="64" t="str">
        <f>IF($H$13="Ja", IF(VLOOKUP(B98,'(2) Gegevens per set'!B:V, 6, FALSE) = "", "", VLOOKUP(B98,'(2) Gegevens per set'!B:V, 6, FALSE)), "")</f>
        <v/>
      </c>
      <c r="I98" s="72" t="str">
        <f>IF($I$13="Ja", IF(VLOOKUP(B98,'(2) Gegevens per set'!B:V, 7, FALSE) = "", "", VLOOKUP(B98,'(2) Gegevens per set'!B:V, 7, FALSE)), "")</f>
        <v/>
      </c>
      <c r="J98" s="72" t="str">
        <f>IF($J$13="Ja", IF(VLOOKUP(B98,'(2) Gegevens per set'!B:V, 8, FALSE) = "", "", VLOOKUP(B98,'(2) Gegevens per set'!B:V, 8, FALSE)), "")</f>
        <v/>
      </c>
      <c r="K98" s="64" t="str">
        <f>IF($K$13="Ja", IF(VLOOKUP(B98,'(2) Gegevens per set'!B:V, 9, FALSE) = "", "", VLOOKUP(B98,'(2) Gegevens per set'!B:V, 9, FALSE)), "")</f>
        <v/>
      </c>
      <c r="L98" s="72" t="str">
        <f>IF($L$13="Ja", IF(VLOOKUP(B98,'(2) Gegevens per set'!B:V, 10, FALSE) = "", "", VLOOKUP(B98,'(2) Gegevens per set'!B:V, 10, FALSE)), "")</f>
        <v/>
      </c>
      <c r="M98" s="72" t="str">
        <f>IF($M$13="Ja", IF(VLOOKUP(B98,'(2) Gegevens per set'!B:V, 11, FALSE) = "", "", VLOOKUP(B98,'(2) Gegevens per set'!B:V, 11, FALSE)), "")</f>
        <v/>
      </c>
      <c r="N98" s="64" t="str">
        <f>IF($N$13="Ja", IF(VLOOKUP(B98,'(2) Gegevens per set'!B:V, 12, FALSE) = "", "", VLOOKUP(B98,'(2) Gegevens per set'!B:V, 12, FALSE)), "")</f>
        <v/>
      </c>
      <c r="O98" s="72" t="str">
        <f>IF($O$13="Ja", IF(VLOOKUP(B98,'(2) Gegevens per set'!B:V, 13, FALSE) = "", "", VLOOKUP(B98,'(2) Gegevens per set'!B:V, 13, FALSE)), "")</f>
        <v/>
      </c>
      <c r="P98" s="64" t="str">
        <f>IF($P$13="Ja", IF(VLOOKUP(B98,'(2) Gegevens per set'!B:V, 14, FALSE) = "", "", VLOOKUP(B98,'(2) Gegevens per set'!B:V, 14, FALSE)), "")</f>
        <v/>
      </c>
      <c r="Q98" s="72" t="str">
        <f>IF($Q$13="Ja", IF(VLOOKUP(B98,'(2) Gegevens per set'!B:V, 15, FALSE) = "", "", VLOOKUP(B98,'(2) Gegevens per set'!B:V, 15, FALSE)), "")</f>
        <v/>
      </c>
      <c r="R98" s="64" t="str">
        <f>IF($R$13="Ja", IF(VLOOKUP(B98,'(2) Gegevens per set'!B:V, 16, FALSE) = "", "", VLOOKUP(B98,'(2) Gegevens per set'!B:V, 16, FALSE)), "")</f>
        <v/>
      </c>
      <c r="S98" s="72" t="str">
        <f>IF($S$13="Ja", IF(VLOOKUP(B98,'(2) Gegevens per set'!B:V, 17, FALSE) = "", "", VLOOKUP(B98,'(2) Gegevens per set'!B:V, 17, FALSE)), "")</f>
        <v/>
      </c>
      <c r="T98" s="64" t="str">
        <f>IF($T$13="Ja", IF(VLOOKUP(B98,'(2) Gegevens per set'!B:V, 18, FALSE) = "", "", VLOOKUP(B98,'(2) Gegevens per set'!B:V, 18, FALSE)), "")</f>
        <v/>
      </c>
      <c r="U98" s="72" t="str">
        <f>IF($U$13="Ja", IF(VLOOKUP(B98,'(2) Gegevens per set'!B:V, 19, FALSE) = "", "", VLOOKUP(B98,'(2) Gegevens per set'!B:V, 19, FALSE)), "")</f>
        <v/>
      </c>
      <c r="V98" s="72" t="str">
        <f>IF($V$13="Ja", IF(VLOOKUP(B98,'(2) Gegevens per set'!B:V, 20, FALSE) = "", "", VLOOKUP(B98,'(2) Gegevens per set'!B:V, 20, FALSE)), "")</f>
        <v/>
      </c>
      <c r="W98" s="72" t="str">
        <f>IF($W$13="Ja", IF(VLOOKUP(B98,'(2) Gegevens per set'!B:V, 21, FALSE) = "", "", VLOOKUP(B98,'(2) Gegevens per set'!B:V, 21, FALSE)), "")</f>
        <v/>
      </c>
      <c r="X98" s="83" t="str" cm="1">
        <f t="array" ref="X98">IF($C$6&lt;&gt;"x","",IF(OR(E98:W98&lt;&gt;""),"x",""))</f>
        <v/>
      </c>
      <c r="Y98" s="83" t="str">
        <f>IF($C$8="x", IF(VLOOKUP(B98,'(2) Gegevens per set'!B:Y, 22, FALSE) = "", "", VLOOKUP(B98,'(2) Gegevens per set'!B:Y, 22, FALSE)), "")</f>
        <v/>
      </c>
      <c r="Z98" s="83" t="str">
        <f>IF($C$9="x", IF(VLOOKUP(B98,'(2) Gegevens per set'!B:Y, 23, FALSE) = "", "", VLOOKUP(B98,'(2) Gegevens per set'!B:Y, 23, FALSE)), "")</f>
        <v/>
      </c>
      <c r="AA98" s="83" t="str">
        <f>IF($C$7="x", IF(VLOOKUP(B98,'(2) Gegevens per set'!B:Y, 24, FALSE) = "", "", VLOOKUP(B98,'(2) Gegevens per set'!B:Y, 24, FALSE)), "")</f>
        <v/>
      </c>
    </row>
    <row r="99" spans="2:27" x14ac:dyDescent="0.25">
      <c r="B99" s="60" t="s">
        <v>110</v>
      </c>
      <c r="C99" s="30" t="s">
        <v>14</v>
      </c>
      <c r="D99" s="30"/>
      <c r="E99" s="72" t="str">
        <f>IF($E$13="Ja", IF(VLOOKUP(B99,'(2) Gegevens per set'!B:V, 3, FALSE) = "", "", VLOOKUP(B99,'(2) Gegevens per set'!B:V, 3, FALSE)), "")</f>
        <v/>
      </c>
      <c r="F99" s="72" t="str">
        <f>IF($F$13="Ja", IF(VLOOKUP(B99,'(2) Gegevens per set'!B:V, 4, FALSE) = "", "", VLOOKUP(B99,'(2) Gegevens per set'!B:V, 4, FALSE)), "")</f>
        <v/>
      </c>
      <c r="G99" s="68" t="str">
        <f>IF($G$13="Ja", IF(VLOOKUP(B99,'(2) Gegevens per set'!B:V, 5, FALSE) = "", "", VLOOKUP(B99,'(2) Gegevens per set'!B:V, 5, FALSE)), "")</f>
        <v/>
      </c>
      <c r="H99" s="64" t="str">
        <f>IF($H$13="Ja", IF(VLOOKUP(B99,'(2) Gegevens per set'!B:V, 6, FALSE) = "", "", VLOOKUP(B99,'(2) Gegevens per set'!B:V, 6, FALSE)), "")</f>
        <v/>
      </c>
      <c r="I99" s="72" t="str">
        <f>IF($I$13="Ja", IF(VLOOKUP(B99,'(2) Gegevens per set'!B:V, 7, FALSE) = "", "", VLOOKUP(B99,'(2) Gegevens per set'!B:V, 7, FALSE)), "")</f>
        <v/>
      </c>
      <c r="J99" s="72" t="str">
        <f>IF($J$13="Ja", IF(VLOOKUP(B99,'(2) Gegevens per set'!B:V, 8, FALSE) = "", "", VLOOKUP(B99,'(2) Gegevens per set'!B:V, 8, FALSE)), "")</f>
        <v/>
      </c>
      <c r="K99" s="64" t="str">
        <f>IF($K$13="Ja", IF(VLOOKUP(B99,'(2) Gegevens per set'!B:V, 9, FALSE) = "", "", VLOOKUP(B99,'(2) Gegevens per set'!B:V, 9, FALSE)), "")</f>
        <v/>
      </c>
      <c r="L99" s="72" t="str">
        <f>IF($L$13="Ja", IF(VLOOKUP(B99,'(2) Gegevens per set'!B:V, 10, FALSE) = "", "", VLOOKUP(B99,'(2) Gegevens per set'!B:V, 10, FALSE)), "")</f>
        <v/>
      </c>
      <c r="M99" s="72" t="str">
        <f>IF($M$13="Ja", IF(VLOOKUP(B99,'(2) Gegevens per set'!B:V, 11, FALSE) = "", "", VLOOKUP(B99,'(2) Gegevens per set'!B:V, 11, FALSE)), "")</f>
        <v/>
      </c>
      <c r="N99" s="64" t="str">
        <f>IF($N$13="Ja", IF(VLOOKUP(B99,'(2) Gegevens per set'!B:V, 12, FALSE) = "", "", VLOOKUP(B99,'(2) Gegevens per set'!B:V, 12, FALSE)), "")</f>
        <v/>
      </c>
      <c r="O99" s="72" t="str">
        <f>IF($O$13="Ja", IF(VLOOKUP(B99,'(2) Gegevens per set'!B:V, 13, FALSE) = "", "", VLOOKUP(B99,'(2) Gegevens per set'!B:V, 13, FALSE)), "")</f>
        <v/>
      </c>
      <c r="P99" s="64" t="str">
        <f>IF($P$13="Ja", IF(VLOOKUP(B99,'(2) Gegevens per set'!B:V, 14, FALSE) = "", "", VLOOKUP(B99,'(2) Gegevens per set'!B:V, 14, FALSE)), "")</f>
        <v/>
      </c>
      <c r="Q99" s="72" t="str">
        <f>IF($Q$13="Ja", IF(VLOOKUP(B99,'(2) Gegevens per set'!B:V, 15, FALSE) = "", "", VLOOKUP(B99,'(2) Gegevens per set'!B:V, 15, FALSE)), "")</f>
        <v>x</v>
      </c>
      <c r="R99" s="64" t="str">
        <f>IF($R$13="Ja", IF(VLOOKUP(B99,'(2) Gegevens per set'!B:V, 16, FALSE) = "", "", VLOOKUP(B99,'(2) Gegevens per set'!B:V, 16, FALSE)), "")</f>
        <v/>
      </c>
      <c r="S99" s="72" t="str">
        <f>IF($S$13="Ja", IF(VLOOKUP(B99,'(2) Gegevens per set'!B:V, 17, FALSE) = "", "", VLOOKUP(B99,'(2) Gegevens per set'!B:V, 17, FALSE)), "")</f>
        <v/>
      </c>
      <c r="T99" s="64" t="str">
        <f>IF($T$13="Ja", IF(VLOOKUP(B99,'(2) Gegevens per set'!B:V, 18, FALSE) = "", "", VLOOKUP(B99,'(2) Gegevens per set'!B:V, 18, FALSE)), "")</f>
        <v/>
      </c>
      <c r="U99" s="72" t="str">
        <f>IF($U$13="Ja", IF(VLOOKUP(B99,'(2) Gegevens per set'!B:V, 19, FALSE) = "", "", VLOOKUP(B99,'(2) Gegevens per set'!B:V, 19, FALSE)), "")</f>
        <v/>
      </c>
      <c r="V99" s="72" t="str">
        <f>IF($V$13="Ja", IF(VLOOKUP(B99,'(2) Gegevens per set'!B:V, 20, FALSE) = "", "", VLOOKUP(B99,'(2) Gegevens per set'!B:V, 20, FALSE)), "")</f>
        <v/>
      </c>
      <c r="W99" s="72" t="str">
        <f>IF($W$13="Ja", IF(VLOOKUP(B99,'(2) Gegevens per set'!B:V, 21, FALSE) = "", "", VLOOKUP(B99,'(2) Gegevens per set'!B:V, 21, FALSE)), "")</f>
        <v/>
      </c>
      <c r="X99" s="83" t="str" cm="1">
        <f t="array" ref="X99">IF($C$6&lt;&gt;"x","",IF(OR(E99:W99&lt;&gt;""),"x",""))</f>
        <v>x</v>
      </c>
      <c r="Y99" s="83" t="str">
        <f>IF($C$8="x", IF(VLOOKUP(B99,'(2) Gegevens per set'!B:Y, 22, FALSE) = "", "", VLOOKUP(B99,'(2) Gegevens per set'!B:Y, 22, FALSE)), "")</f>
        <v/>
      </c>
      <c r="Z99" s="83" t="str">
        <f>IF($C$9="x", IF(VLOOKUP(B99,'(2) Gegevens per set'!B:Y, 23, FALSE) = "", "", VLOOKUP(B99,'(2) Gegevens per set'!B:Y, 23, FALSE)), "")</f>
        <v/>
      </c>
      <c r="AA99" s="83" t="str">
        <f>IF($C$7="x", IF(VLOOKUP(B99,'(2) Gegevens per set'!B:Y, 24, FALSE) = "", "", VLOOKUP(B99,'(2) Gegevens per set'!B:Y, 24, FALSE)), "")</f>
        <v/>
      </c>
    </row>
    <row r="100" spans="2:27" x14ac:dyDescent="0.25">
      <c r="B100" s="60" t="s">
        <v>111</v>
      </c>
      <c r="C100" s="30" t="s">
        <v>16</v>
      </c>
      <c r="D100" s="30"/>
      <c r="E100" s="72" t="str">
        <f>IF($E$13="Ja", IF(VLOOKUP(B100,'(2) Gegevens per set'!B:V, 3, FALSE) = "", "", VLOOKUP(B100,'(2) Gegevens per set'!B:V, 3, FALSE)), "")</f>
        <v/>
      </c>
      <c r="F100" s="72" t="str">
        <f>IF($F$13="Ja", IF(VLOOKUP(B100,'(2) Gegevens per set'!B:V, 4, FALSE) = "", "", VLOOKUP(B100,'(2) Gegevens per set'!B:V, 4, FALSE)), "")</f>
        <v/>
      </c>
      <c r="G100" s="68" t="str">
        <f>IF($G$13="Ja", IF(VLOOKUP(B100,'(2) Gegevens per set'!B:V, 5, FALSE) = "", "", VLOOKUP(B100,'(2) Gegevens per set'!B:V, 5, FALSE)), "")</f>
        <v/>
      </c>
      <c r="H100" s="64" t="str">
        <f>IF($H$13="Ja", IF(VLOOKUP(B100,'(2) Gegevens per set'!B:V, 6, FALSE) = "", "", VLOOKUP(B100,'(2) Gegevens per set'!B:V, 6, FALSE)), "")</f>
        <v/>
      </c>
      <c r="I100" s="72" t="str">
        <f>IF($I$13="Ja", IF(VLOOKUP(B100,'(2) Gegevens per set'!B:V, 7, FALSE) = "", "", VLOOKUP(B100,'(2) Gegevens per set'!B:V, 7, FALSE)), "")</f>
        <v/>
      </c>
      <c r="J100" s="72" t="str">
        <f>IF($J$13="Ja", IF(VLOOKUP(B100,'(2) Gegevens per set'!B:V, 8, FALSE) = "", "", VLOOKUP(B100,'(2) Gegevens per set'!B:V, 8, FALSE)), "")</f>
        <v/>
      </c>
      <c r="K100" s="64" t="str">
        <f>IF($K$13="Ja", IF(VLOOKUP(B100,'(2) Gegevens per set'!B:V, 9, FALSE) = "", "", VLOOKUP(B100,'(2) Gegevens per set'!B:V, 9, FALSE)), "")</f>
        <v/>
      </c>
      <c r="L100" s="72" t="str">
        <f>IF($L$13="Ja", IF(VLOOKUP(B100,'(2) Gegevens per set'!B:V, 10, FALSE) = "", "", VLOOKUP(B100,'(2) Gegevens per set'!B:V, 10, FALSE)), "")</f>
        <v/>
      </c>
      <c r="M100" s="72" t="str">
        <f>IF($M$13="Ja", IF(VLOOKUP(B100,'(2) Gegevens per set'!B:V, 11, FALSE) = "", "", VLOOKUP(B100,'(2) Gegevens per set'!B:V, 11, FALSE)), "")</f>
        <v/>
      </c>
      <c r="N100" s="64" t="str">
        <f>IF($N$13="Ja", IF(VLOOKUP(B100,'(2) Gegevens per set'!B:V, 12, FALSE) = "", "", VLOOKUP(B100,'(2) Gegevens per set'!B:V, 12, FALSE)), "")</f>
        <v/>
      </c>
      <c r="O100" s="72" t="str">
        <f>IF($O$13="Ja", IF(VLOOKUP(B100,'(2) Gegevens per set'!B:V, 13, FALSE) = "", "", VLOOKUP(B100,'(2) Gegevens per set'!B:V, 13, FALSE)), "")</f>
        <v/>
      </c>
      <c r="P100" s="64" t="str">
        <f>IF($P$13="Ja", IF(VLOOKUP(B100,'(2) Gegevens per set'!B:V, 14, FALSE) = "", "", VLOOKUP(B100,'(2) Gegevens per set'!B:V, 14, FALSE)), "")</f>
        <v/>
      </c>
      <c r="Q100" s="72" t="str">
        <f>IF($Q$13="Ja", IF(VLOOKUP(B100,'(2) Gegevens per set'!B:V, 15, FALSE) = "", "", VLOOKUP(B100,'(2) Gegevens per set'!B:V, 15, FALSE)), "")</f>
        <v>x</v>
      </c>
      <c r="R100" s="64" t="str">
        <f>IF($R$13="Ja", IF(VLOOKUP(B100,'(2) Gegevens per set'!B:V, 16, FALSE) = "", "", VLOOKUP(B100,'(2) Gegevens per set'!B:V, 16, FALSE)), "")</f>
        <v/>
      </c>
      <c r="S100" s="72" t="str">
        <f>IF($S$13="Ja", IF(VLOOKUP(B100,'(2) Gegevens per set'!B:V, 17, FALSE) = "", "", VLOOKUP(B100,'(2) Gegevens per set'!B:V, 17, FALSE)), "")</f>
        <v/>
      </c>
      <c r="T100" s="64" t="str">
        <f>IF($T$13="Ja", IF(VLOOKUP(B100,'(2) Gegevens per set'!B:V, 18, FALSE) = "", "", VLOOKUP(B100,'(2) Gegevens per set'!B:V, 18, FALSE)), "")</f>
        <v/>
      </c>
      <c r="U100" s="72" t="str">
        <f>IF($U$13="Ja", IF(VLOOKUP(B100,'(2) Gegevens per set'!B:V, 19, FALSE) = "", "", VLOOKUP(B100,'(2) Gegevens per set'!B:V, 19, FALSE)), "")</f>
        <v/>
      </c>
      <c r="V100" s="72" t="str">
        <f>IF($V$13="Ja", IF(VLOOKUP(B100,'(2) Gegevens per set'!B:V, 20, FALSE) = "", "", VLOOKUP(B100,'(2) Gegevens per set'!B:V, 20, FALSE)), "")</f>
        <v/>
      </c>
      <c r="W100" s="72" t="str">
        <f>IF($W$13="Ja", IF(VLOOKUP(B100,'(2) Gegevens per set'!B:V, 21, FALSE) = "", "", VLOOKUP(B100,'(2) Gegevens per set'!B:V, 21, FALSE)), "")</f>
        <v/>
      </c>
      <c r="X100" s="83" t="str" cm="1">
        <f t="array" ref="X100">IF($C$6&lt;&gt;"x","",IF(OR(E100:W100&lt;&gt;""),"x",""))</f>
        <v>x</v>
      </c>
      <c r="Y100" s="83" t="str">
        <f>IF($C$8="x", IF(VLOOKUP(B100,'(2) Gegevens per set'!B:Y, 22, FALSE) = "", "", VLOOKUP(B100,'(2) Gegevens per set'!B:Y, 22, FALSE)), "")</f>
        <v/>
      </c>
      <c r="Z100" s="83" t="str">
        <f>IF($C$9="x", IF(VLOOKUP(B100,'(2) Gegevens per set'!B:Y, 23, FALSE) = "", "", VLOOKUP(B100,'(2) Gegevens per set'!B:Y, 23, FALSE)), "")</f>
        <v/>
      </c>
      <c r="AA100" s="83" t="str">
        <f>IF($C$7="x", IF(VLOOKUP(B100,'(2) Gegevens per set'!B:Y, 24, FALSE) = "", "", VLOOKUP(B100,'(2) Gegevens per set'!B:Y, 24, FALSE)), "")</f>
        <v/>
      </c>
    </row>
    <row r="101" spans="2:27" x14ac:dyDescent="0.25">
      <c r="B101" s="60" t="s">
        <v>112</v>
      </c>
      <c r="C101" s="30" t="s">
        <v>18</v>
      </c>
      <c r="D101" s="30"/>
      <c r="E101" s="72" t="str">
        <f>IF($E$13="Ja", IF(VLOOKUP(B101,'(2) Gegevens per set'!B:V, 3, FALSE) = "", "", VLOOKUP(B101,'(2) Gegevens per set'!B:V, 3, FALSE)), "")</f>
        <v/>
      </c>
      <c r="F101" s="72" t="str">
        <f>IF($F$13="Ja", IF(VLOOKUP(B101,'(2) Gegevens per set'!B:V, 4, FALSE) = "", "", VLOOKUP(B101,'(2) Gegevens per set'!B:V, 4, FALSE)), "")</f>
        <v/>
      </c>
      <c r="G101" s="68" t="str">
        <f>IF($G$13="Ja", IF(VLOOKUP(B101,'(2) Gegevens per set'!B:V, 5, FALSE) = "", "", VLOOKUP(B101,'(2) Gegevens per set'!B:V, 5, FALSE)), "")</f>
        <v/>
      </c>
      <c r="H101" s="64" t="str">
        <f>IF($H$13="Ja", IF(VLOOKUP(B101,'(2) Gegevens per set'!B:V, 6, FALSE) = "", "", VLOOKUP(B101,'(2) Gegevens per set'!B:V, 6, FALSE)), "")</f>
        <v/>
      </c>
      <c r="I101" s="72" t="str">
        <f>IF($I$13="Ja", IF(VLOOKUP(B101,'(2) Gegevens per set'!B:V, 7, FALSE) = "", "", VLOOKUP(B101,'(2) Gegevens per set'!B:V, 7, FALSE)), "")</f>
        <v/>
      </c>
      <c r="J101" s="72" t="str">
        <f>IF($J$13="Ja", IF(VLOOKUP(B101,'(2) Gegevens per set'!B:V, 8, FALSE) = "", "", VLOOKUP(B101,'(2) Gegevens per set'!B:V, 8, FALSE)), "")</f>
        <v/>
      </c>
      <c r="K101" s="64" t="str">
        <f>IF($K$13="Ja", IF(VLOOKUP(B101,'(2) Gegevens per set'!B:V, 9, FALSE) = "", "", VLOOKUP(B101,'(2) Gegevens per set'!B:V, 9, FALSE)), "")</f>
        <v/>
      </c>
      <c r="L101" s="72" t="str">
        <f>IF($L$13="Ja", IF(VLOOKUP(B101,'(2) Gegevens per set'!B:V, 10, FALSE) = "", "", VLOOKUP(B101,'(2) Gegevens per set'!B:V, 10, FALSE)), "")</f>
        <v/>
      </c>
      <c r="M101" s="72" t="str">
        <f>IF($M$13="Ja", IF(VLOOKUP(B101,'(2) Gegevens per set'!B:V, 11, FALSE) = "", "", VLOOKUP(B101,'(2) Gegevens per set'!B:V, 11, FALSE)), "")</f>
        <v/>
      </c>
      <c r="N101" s="64" t="str">
        <f>IF($N$13="Ja", IF(VLOOKUP(B101,'(2) Gegevens per set'!B:V, 12, FALSE) = "", "", VLOOKUP(B101,'(2) Gegevens per set'!B:V, 12, FALSE)), "")</f>
        <v/>
      </c>
      <c r="O101" s="72" t="str">
        <f>IF($O$13="Ja", IF(VLOOKUP(B101,'(2) Gegevens per set'!B:V, 13, FALSE) = "", "", VLOOKUP(B101,'(2) Gegevens per set'!B:V, 13, FALSE)), "")</f>
        <v/>
      </c>
      <c r="P101" s="64" t="str">
        <f>IF($P$13="Ja", IF(VLOOKUP(B101,'(2) Gegevens per set'!B:V, 14, FALSE) = "", "", VLOOKUP(B101,'(2) Gegevens per set'!B:V, 14, FALSE)), "")</f>
        <v/>
      </c>
      <c r="Q101" s="72" t="str">
        <f>IF($Q$13="Ja", IF(VLOOKUP(B101,'(2) Gegevens per set'!B:V, 15, FALSE) = "", "", VLOOKUP(B101,'(2) Gegevens per set'!B:V, 15, FALSE)), "")</f>
        <v>x</v>
      </c>
      <c r="R101" s="64" t="str">
        <f>IF($R$13="Ja", IF(VLOOKUP(B101,'(2) Gegevens per set'!B:V, 16, FALSE) = "", "", VLOOKUP(B101,'(2) Gegevens per set'!B:V, 16, FALSE)), "")</f>
        <v/>
      </c>
      <c r="S101" s="72" t="str">
        <f>IF($S$13="Ja", IF(VLOOKUP(B101,'(2) Gegevens per set'!B:V, 17, FALSE) = "", "", VLOOKUP(B101,'(2) Gegevens per set'!B:V, 17, FALSE)), "")</f>
        <v/>
      </c>
      <c r="T101" s="64" t="str">
        <f>IF($T$13="Ja", IF(VLOOKUP(B101,'(2) Gegevens per set'!B:V, 18, FALSE) = "", "", VLOOKUP(B101,'(2) Gegevens per set'!B:V, 18, FALSE)), "")</f>
        <v/>
      </c>
      <c r="U101" s="72" t="str">
        <f>IF($U$13="Ja", IF(VLOOKUP(B101,'(2) Gegevens per set'!B:V, 19, FALSE) = "", "", VLOOKUP(B101,'(2) Gegevens per set'!B:V, 19, FALSE)), "")</f>
        <v/>
      </c>
      <c r="V101" s="72" t="str">
        <f>IF($V$13="Ja", IF(VLOOKUP(B101,'(2) Gegevens per set'!B:V, 20, FALSE) = "", "", VLOOKUP(B101,'(2) Gegevens per set'!B:V, 20, FALSE)), "")</f>
        <v/>
      </c>
      <c r="W101" s="72" t="str">
        <f>IF($W$13="Ja", IF(VLOOKUP(B101,'(2) Gegevens per set'!B:V, 21, FALSE) = "", "", VLOOKUP(B101,'(2) Gegevens per set'!B:V, 21, FALSE)), "")</f>
        <v/>
      </c>
      <c r="X101" s="83" t="str" cm="1">
        <f t="array" ref="X101">IF($C$6&lt;&gt;"x","",IF(OR(E101:W101&lt;&gt;""),"x",""))</f>
        <v>x</v>
      </c>
      <c r="Y101" s="83" t="str">
        <f>IF($C$8="x", IF(VLOOKUP(B101,'(2) Gegevens per set'!B:Y, 22, FALSE) = "", "", VLOOKUP(B101,'(2) Gegevens per set'!B:Y, 22, FALSE)), "")</f>
        <v/>
      </c>
      <c r="Z101" s="83" t="str">
        <f>IF($C$9="x", IF(VLOOKUP(B101,'(2) Gegevens per set'!B:Y, 23, FALSE) = "", "", VLOOKUP(B101,'(2) Gegevens per set'!B:Y, 23, FALSE)), "")</f>
        <v/>
      </c>
      <c r="AA101" s="83" t="str">
        <f>IF($C$7="x", IF(VLOOKUP(B101,'(2) Gegevens per set'!B:Y, 24, FALSE) = "", "", VLOOKUP(B101,'(2) Gegevens per set'!B:Y, 24, FALSE)), "")</f>
        <v/>
      </c>
    </row>
    <row r="102" spans="2:27" x14ac:dyDescent="0.25">
      <c r="B102" s="60" t="s">
        <v>113</v>
      </c>
      <c r="C102" s="30" t="s">
        <v>20</v>
      </c>
      <c r="D102" s="30"/>
      <c r="E102" s="72" t="str">
        <f>IF($E$13="Ja", IF(VLOOKUP(B102,'(2) Gegevens per set'!B:V, 3, FALSE) = "", "", VLOOKUP(B102,'(2) Gegevens per set'!B:V, 3, FALSE)), "")</f>
        <v/>
      </c>
      <c r="F102" s="72" t="str">
        <f>IF($F$13="Ja", IF(VLOOKUP(B102,'(2) Gegevens per set'!B:V, 4, FALSE) = "", "", VLOOKUP(B102,'(2) Gegevens per set'!B:V, 4, FALSE)), "")</f>
        <v/>
      </c>
      <c r="G102" s="68" t="str">
        <f>IF($G$13="Ja", IF(VLOOKUP(B102,'(2) Gegevens per set'!B:V, 5, FALSE) = "", "", VLOOKUP(B102,'(2) Gegevens per set'!B:V, 5, FALSE)), "")</f>
        <v/>
      </c>
      <c r="H102" s="64" t="str">
        <f>IF($H$13="Ja", IF(VLOOKUP(B102,'(2) Gegevens per set'!B:V, 6, FALSE) = "", "", VLOOKUP(B102,'(2) Gegevens per set'!B:V, 6, FALSE)), "")</f>
        <v/>
      </c>
      <c r="I102" s="72" t="str">
        <f>IF($I$13="Ja", IF(VLOOKUP(B102,'(2) Gegevens per set'!B:V, 7, FALSE) = "", "", VLOOKUP(B102,'(2) Gegevens per set'!B:V, 7, FALSE)), "")</f>
        <v/>
      </c>
      <c r="J102" s="72" t="str">
        <f>IF($J$13="Ja", IF(VLOOKUP(B102,'(2) Gegevens per set'!B:V, 8, FALSE) = "", "", VLOOKUP(B102,'(2) Gegevens per set'!B:V, 8, FALSE)), "")</f>
        <v/>
      </c>
      <c r="K102" s="64" t="str">
        <f>IF($K$13="Ja", IF(VLOOKUP(B102,'(2) Gegevens per set'!B:V, 9, FALSE) = "", "", VLOOKUP(B102,'(2) Gegevens per set'!B:V, 9, FALSE)), "")</f>
        <v/>
      </c>
      <c r="L102" s="72" t="str">
        <f>IF($L$13="Ja", IF(VLOOKUP(B102,'(2) Gegevens per set'!B:V, 10, FALSE) = "", "", VLOOKUP(B102,'(2) Gegevens per set'!B:V, 10, FALSE)), "")</f>
        <v/>
      </c>
      <c r="M102" s="72" t="str">
        <f>IF($M$13="Ja", IF(VLOOKUP(B102,'(2) Gegevens per set'!B:V, 11, FALSE) = "", "", VLOOKUP(B102,'(2) Gegevens per set'!B:V, 11, FALSE)), "")</f>
        <v/>
      </c>
      <c r="N102" s="64" t="str">
        <f>IF($N$13="Ja", IF(VLOOKUP(B102,'(2) Gegevens per set'!B:V, 12, FALSE) = "", "", VLOOKUP(B102,'(2) Gegevens per set'!B:V, 12, FALSE)), "")</f>
        <v/>
      </c>
      <c r="O102" s="72" t="str">
        <f>IF($O$13="Ja", IF(VLOOKUP(B102,'(2) Gegevens per set'!B:V, 13, FALSE) = "", "", VLOOKUP(B102,'(2) Gegevens per set'!B:V, 13, FALSE)), "")</f>
        <v/>
      </c>
      <c r="P102" s="64" t="str">
        <f>IF($P$13="Ja", IF(VLOOKUP(B102,'(2) Gegevens per set'!B:V, 14, FALSE) = "", "", VLOOKUP(B102,'(2) Gegevens per set'!B:V, 14, FALSE)), "")</f>
        <v/>
      </c>
      <c r="Q102" s="72" t="str">
        <f>IF($Q$13="Ja", IF(VLOOKUP(B102,'(2) Gegevens per set'!B:V, 15, FALSE) = "", "", VLOOKUP(B102,'(2) Gegevens per set'!B:V, 15, FALSE)), "")</f>
        <v/>
      </c>
      <c r="R102" s="64" t="str">
        <f>IF($R$13="Ja", IF(VLOOKUP(B102,'(2) Gegevens per set'!B:V, 16, FALSE) = "", "", VLOOKUP(B102,'(2) Gegevens per set'!B:V, 16, FALSE)), "")</f>
        <v/>
      </c>
      <c r="S102" s="72" t="str">
        <f>IF($S$13="Ja", IF(VLOOKUP(B102,'(2) Gegevens per set'!B:V, 17, FALSE) = "", "", VLOOKUP(B102,'(2) Gegevens per set'!B:V, 17, FALSE)), "")</f>
        <v/>
      </c>
      <c r="T102" s="64" t="str">
        <f>IF($T$13="Ja", IF(VLOOKUP(B102,'(2) Gegevens per set'!B:V, 18, FALSE) = "", "", VLOOKUP(B102,'(2) Gegevens per set'!B:V, 18, FALSE)), "")</f>
        <v/>
      </c>
      <c r="U102" s="72" t="str">
        <f>IF($U$13="Ja", IF(VLOOKUP(B102,'(2) Gegevens per set'!B:V, 19, FALSE) = "", "", VLOOKUP(B102,'(2) Gegevens per set'!B:V, 19, FALSE)), "")</f>
        <v/>
      </c>
      <c r="V102" s="72" t="str">
        <f>IF($V$13="Ja", IF(VLOOKUP(B102,'(2) Gegevens per set'!B:V, 20, FALSE) = "", "", VLOOKUP(B102,'(2) Gegevens per set'!B:V, 20, FALSE)), "")</f>
        <v/>
      </c>
      <c r="W102" s="72" t="str">
        <f>IF($W$13="Ja", IF(VLOOKUP(B102,'(2) Gegevens per set'!B:V, 21, FALSE) = "", "", VLOOKUP(B102,'(2) Gegevens per set'!B:V, 21, FALSE)), "")</f>
        <v/>
      </c>
      <c r="X102" s="83" t="str" cm="1">
        <f t="array" ref="X102">IF($C$6&lt;&gt;"x","",IF(OR(E102:W102&lt;&gt;""),"x",""))</f>
        <v/>
      </c>
      <c r="Y102" s="83" t="str">
        <f>IF($C$8="x", IF(VLOOKUP(B102,'(2) Gegevens per set'!B:Y, 22, FALSE) = "", "", VLOOKUP(B102,'(2) Gegevens per set'!B:Y, 22, FALSE)), "")</f>
        <v/>
      </c>
      <c r="Z102" s="83" t="str">
        <f>IF($C$9="x", IF(VLOOKUP(B102,'(2) Gegevens per set'!B:Y, 23, FALSE) = "", "", VLOOKUP(B102,'(2) Gegevens per set'!B:Y, 23, FALSE)), "")</f>
        <v/>
      </c>
      <c r="AA102" s="83" t="str">
        <f>IF($C$7="x", IF(VLOOKUP(B102,'(2) Gegevens per set'!B:Y, 24, FALSE) = "", "", VLOOKUP(B102,'(2) Gegevens per set'!B:Y, 24, FALSE)), "")</f>
        <v/>
      </c>
    </row>
    <row r="103" spans="2:27" x14ac:dyDescent="0.25">
      <c r="B103" s="60" t="s">
        <v>114</v>
      </c>
      <c r="C103" s="30" t="s">
        <v>22</v>
      </c>
      <c r="D103" s="30"/>
      <c r="E103" s="72" t="str">
        <f>IF($E$13="Ja", IF(VLOOKUP(B103,'(2) Gegevens per set'!B:V, 3, FALSE) = "", "", VLOOKUP(B103,'(2) Gegevens per set'!B:V, 3, FALSE)), "")</f>
        <v/>
      </c>
      <c r="F103" s="72" t="str">
        <f>IF($F$13="Ja", IF(VLOOKUP(B103,'(2) Gegevens per set'!B:V, 4, FALSE) = "", "", VLOOKUP(B103,'(2) Gegevens per set'!B:V, 4, FALSE)), "")</f>
        <v/>
      </c>
      <c r="G103" s="68" t="str">
        <f>IF($G$13="Ja", IF(VLOOKUP(B103,'(2) Gegevens per set'!B:V, 5, FALSE) = "", "", VLOOKUP(B103,'(2) Gegevens per set'!B:V, 5, FALSE)), "")</f>
        <v/>
      </c>
      <c r="H103" s="64" t="str">
        <f>IF($H$13="Ja", IF(VLOOKUP(B103,'(2) Gegevens per set'!B:V, 6, FALSE) = "", "", VLOOKUP(B103,'(2) Gegevens per set'!B:V, 6, FALSE)), "")</f>
        <v/>
      </c>
      <c r="I103" s="72" t="str">
        <f>IF($I$13="Ja", IF(VLOOKUP(B103,'(2) Gegevens per set'!B:V, 7, FALSE) = "", "", VLOOKUP(B103,'(2) Gegevens per set'!B:V, 7, FALSE)), "")</f>
        <v/>
      </c>
      <c r="J103" s="72" t="str">
        <f>IF($J$13="Ja", IF(VLOOKUP(B103,'(2) Gegevens per set'!B:V, 8, FALSE) = "", "", VLOOKUP(B103,'(2) Gegevens per set'!B:V, 8, FALSE)), "")</f>
        <v/>
      </c>
      <c r="K103" s="64" t="str">
        <f>IF($K$13="Ja", IF(VLOOKUP(B103,'(2) Gegevens per set'!B:V, 9, FALSE) = "", "", VLOOKUP(B103,'(2) Gegevens per set'!B:V, 9, FALSE)), "")</f>
        <v/>
      </c>
      <c r="L103" s="72" t="str">
        <f>IF($L$13="Ja", IF(VLOOKUP(B103,'(2) Gegevens per set'!B:V, 10, FALSE) = "", "", VLOOKUP(B103,'(2) Gegevens per set'!B:V, 10, FALSE)), "")</f>
        <v/>
      </c>
      <c r="M103" s="72" t="str">
        <f>IF($M$13="Ja", IF(VLOOKUP(B103,'(2) Gegevens per set'!B:V, 11, FALSE) = "", "", VLOOKUP(B103,'(2) Gegevens per set'!B:V, 11, FALSE)), "")</f>
        <v/>
      </c>
      <c r="N103" s="64" t="str">
        <f>IF($N$13="Ja", IF(VLOOKUP(B103,'(2) Gegevens per set'!B:V, 12, FALSE) = "", "", VLOOKUP(B103,'(2) Gegevens per set'!B:V, 12, FALSE)), "")</f>
        <v/>
      </c>
      <c r="O103" s="72" t="str">
        <f>IF($O$13="Ja", IF(VLOOKUP(B103,'(2) Gegevens per set'!B:V, 13, FALSE) = "", "", VLOOKUP(B103,'(2) Gegevens per set'!B:V, 13, FALSE)), "")</f>
        <v/>
      </c>
      <c r="P103" s="64" t="str">
        <f>IF($P$13="Ja", IF(VLOOKUP(B103,'(2) Gegevens per set'!B:V, 14, FALSE) = "", "", VLOOKUP(B103,'(2) Gegevens per set'!B:V, 14, FALSE)), "")</f>
        <v/>
      </c>
      <c r="Q103" s="72" t="str">
        <f>IF($Q$13="Ja", IF(VLOOKUP(B103,'(2) Gegevens per set'!B:V, 15, FALSE) = "", "", VLOOKUP(B103,'(2) Gegevens per set'!B:V, 15, FALSE)), "")</f>
        <v/>
      </c>
      <c r="R103" s="64" t="str">
        <f>IF($R$13="Ja", IF(VLOOKUP(B103,'(2) Gegevens per set'!B:V, 16, FALSE) = "", "", VLOOKUP(B103,'(2) Gegevens per set'!B:V, 16, FALSE)), "")</f>
        <v/>
      </c>
      <c r="S103" s="72" t="str">
        <f>IF($S$13="Ja", IF(VLOOKUP(B103,'(2) Gegevens per set'!B:V, 17, FALSE) = "", "", VLOOKUP(B103,'(2) Gegevens per set'!B:V, 17, FALSE)), "")</f>
        <v/>
      </c>
      <c r="T103" s="64" t="str">
        <f>IF($T$13="Ja", IF(VLOOKUP(B103,'(2) Gegevens per set'!B:V, 18, FALSE) = "", "", VLOOKUP(B103,'(2) Gegevens per set'!B:V, 18, FALSE)), "")</f>
        <v/>
      </c>
      <c r="U103" s="72" t="str">
        <f>IF($U$13="Ja", IF(VLOOKUP(B103,'(2) Gegevens per set'!B:V, 19, FALSE) = "", "", VLOOKUP(B103,'(2) Gegevens per set'!B:V, 19, FALSE)), "")</f>
        <v/>
      </c>
      <c r="V103" s="72" t="str">
        <f>IF($V$13="Ja", IF(VLOOKUP(B103,'(2) Gegevens per set'!B:V, 20, FALSE) = "", "", VLOOKUP(B103,'(2) Gegevens per set'!B:V, 20, FALSE)), "")</f>
        <v/>
      </c>
      <c r="W103" s="72" t="str">
        <f>IF($W$13="Ja", IF(VLOOKUP(B103,'(2) Gegevens per set'!B:V, 21, FALSE) = "", "", VLOOKUP(B103,'(2) Gegevens per set'!B:V, 21, FALSE)), "")</f>
        <v/>
      </c>
      <c r="X103" s="83" t="str" cm="1">
        <f t="array" ref="X103">IF($C$6&lt;&gt;"x","",IF(OR(E103:W103&lt;&gt;""),"x",""))</f>
        <v/>
      </c>
      <c r="Y103" s="83" t="str">
        <f>IF($C$8="x", IF(VLOOKUP(B103,'(2) Gegevens per set'!B:Y, 22, FALSE) = "", "", VLOOKUP(B103,'(2) Gegevens per set'!B:Y, 22, FALSE)), "")</f>
        <v/>
      </c>
      <c r="Z103" s="83" t="str">
        <f>IF($C$9="x", IF(VLOOKUP(B103,'(2) Gegevens per set'!B:Y, 23, FALSE) = "", "", VLOOKUP(B103,'(2) Gegevens per set'!B:Y, 23, FALSE)), "")</f>
        <v/>
      </c>
      <c r="AA103" s="83" t="str">
        <f>IF($C$7="x", IF(VLOOKUP(B103,'(2) Gegevens per set'!B:Y, 24, FALSE) = "", "", VLOOKUP(B103,'(2) Gegevens per set'!B:Y, 24, FALSE)), "")</f>
        <v/>
      </c>
    </row>
    <row r="104" spans="2:27" x14ac:dyDescent="0.25">
      <c r="B104" s="60" t="s">
        <v>115</v>
      </c>
      <c r="C104" s="30" t="s">
        <v>24</v>
      </c>
      <c r="D104" s="30"/>
      <c r="E104" s="72" t="str">
        <f>IF($E$13="Ja", IF(VLOOKUP(B104,'(2) Gegevens per set'!B:V, 3, FALSE) = "", "", VLOOKUP(B104,'(2) Gegevens per set'!B:V, 3, FALSE)), "")</f>
        <v/>
      </c>
      <c r="F104" s="72" t="str">
        <f>IF($F$13="Ja", IF(VLOOKUP(B104,'(2) Gegevens per set'!B:V, 4, FALSE) = "", "", VLOOKUP(B104,'(2) Gegevens per set'!B:V, 4, FALSE)), "")</f>
        <v/>
      </c>
      <c r="G104" s="68" t="str">
        <f>IF($G$13="Ja", IF(VLOOKUP(B104,'(2) Gegevens per set'!B:V, 5, FALSE) = "", "", VLOOKUP(B104,'(2) Gegevens per set'!B:V, 5, FALSE)), "")</f>
        <v/>
      </c>
      <c r="H104" s="64" t="str">
        <f>IF($H$13="Ja", IF(VLOOKUP(B104,'(2) Gegevens per set'!B:V, 6, FALSE) = "", "", VLOOKUP(B104,'(2) Gegevens per set'!B:V, 6, FALSE)), "")</f>
        <v/>
      </c>
      <c r="I104" s="72" t="str">
        <f>IF($I$13="Ja", IF(VLOOKUP(B104,'(2) Gegevens per set'!B:V, 7, FALSE) = "", "", VLOOKUP(B104,'(2) Gegevens per set'!B:V, 7, FALSE)), "")</f>
        <v/>
      </c>
      <c r="J104" s="72" t="str">
        <f>IF($J$13="Ja", IF(VLOOKUP(B104,'(2) Gegevens per set'!B:V, 8, FALSE) = "", "", VLOOKUP(B104,'(2) Gegevens per set'!B:V, 8, FALSE)), "")</f>
        <v/>
      </c>
      <c r="K104" s="64" t="str">
        <f>IF($K$13="Ja", IF(VLOOKUP(B104,'(2) Gegevens per set'!B:V, 9, FALSE) = "", "", VLOOKUP(B104,'(2) Gegevens per set'!B:V, 9, FALSE)), "")</f>
        <v/>
      </c>
      <c r="L104" s="72" t="str">
        <f>IF($L$13="Ja", IF(VLOOKUP(B104,'(2) Gegevens per set'!B:V, 10, FALSE) = "", "", VLOOKUP(B104,'(2) Gegevens per set'!B:V, 10, FALSE)), "")</f>
        <v/>
      </c>
      <c r="M104" s="72" t="str">
        <f>IF($M$13="Ja", IF(VLOOKUP(B104,'(2) Gegevens per set'!B:V, 11, FALSE) = "", "", VLOOKUP(B104,'(2) Gegevens per set'!B:V, 11, FALSE)), "")</f>
        <v/>
      </c>
      <c r="N104" s="64" t="str">
        <f>IF($N$13="Ja", IF(VLOOKUP(B104,'(2) Gegevens per set'!B:V, 12, FALSE) = "", "", VLOOKUP(B104,'(2) Gegevens per set'!B:V, 12, FALSE)), "")</f>
        <v/>
      </c>
      <c r="O104" s="72" t="str">
        <f>IF($O$13="Ja", IF(VLOOKUP(B104,'(2) Gegevens per set'!B:V, 13, FALSE) = "", "", VLOOKUP(B104,'(2) Gegevens per set'!B:V, 13, FALSE)), "")</f>
        <v/>
      </c>
      <c r="P104" s="64" t="str">
        <f>IF($P$13="Ja", IF(VLOOKUP(B104,'(2) Gegevens per set'!B:V, 14, FALSE) = "", "", VLOOKUP(B104,'(2) Gegevens per set'!B:V, 14, FALSE)), "")</f>
        <v/>
      </c>
      <c r="Q104" s="72" t="str">
        <f>IF($Q$13="Ja", IF(VLOOKUP(B104,'(2) Gegevens per set'!B:V, 15, FALSE) = "", "", VLOOKUP(B104,'(2) Gegevens per set'!B:V, 15, FALSE)), "")</f>
        <v/>
      </c>
      <c r="R104" s="64" t="str">
        <f>IF($R$13="Ja", IF(VLOOKUP(B104,'(2) Gegevens per set'!B:V, 16, FALSE) = "", "", VLOOKUP(B104,'(2) Gegevens per set'!B:V, 16, FALSE)), "")</f>
        <v/>
      </c>
      <c r="S104" s="72" t="str">
        <f>IF($S$13="Ja", IF(VLOOKUP(B104,'(2) Gegevens per set'!B:V, 17, FALSE) = "", "", VLOOKUP(B104,'(2) Gegevens per set'!B:V, 17, FALSE)), "")</f>
        <v/>
      </c>
      <c r="T104" s="64" t="str">
        <f>IF($T$13="Ja", IF(VLOOKUP(B104,'(2) Gegevens per set'!B:V, 18, FALSE) = "", "", VLOOKUP(B104,'(2) Gegevens per set'!B:V, 18, FALSE)), "")</f>
        <v/>
      </c>
      <c r="U104" s="72" t="str">
        <f>IF($U$13="Ja", IF(VLOOKUP(B104,'(2) Gegevens per set'!B:V, 19, FALSE) = "", "", VLOOKUP(B104,'(2) Gegevens per set'!B:V, 19, FALSE)), "")</f>
        <v/>
      </c>
      <c r="V104" s="72" t="str">
        <f>IF($V$13="Ja", IF(VLOOKUP(B104,'(2) Gegevens per set'!B:V, 20, FALSE) = "", "", VLOOKUP(B104,'(2) Gegevens per set'!B:V, 20, FALSE)), "")</f>
        <v/>
      </c>
      <c r="W104" s="72" t="str">
        <f>IF($W$13="Ja", IF(VLOOKUP(B104,'(2) Gegevens per set'!B:V, 21, FALSE) = "", "", VLOOKUP(B104,'(2) Gegevens per set'!B:V, 21, FALSE)), "")</f>
        <v/>
      </c>
      <c r="X104" s="83" t="str" cm="1">
        <f t="array" ref="X104">IF($C$6&lt;&gt;"x","",IF(OR(E104:W104&lt;&gt;""),"x",""))</f>
        <v/>
      </c>
      <c r="Y104" s="83" t="str">
        <f>IF($C$8="x", IF(VLOOKUP(B104,'(2) Gegevens per set'!B:Y, 22, FALSE) = "", "", VLOOKUP(B104,'(2) Gegevens per set'!B:Y, 22, FALSE)), "")</f>
        <v/>
      </c>
      <c r="Z104" s="83" t="str">
        <f>IF($C$9="x", IF(VLOOKUP(B104,'(2) Gegevens per set'!B:Y, 23, FALSE) = "", "", VLOOKUP(B104,'(2) Gegevens per set'!B:Y, 23, FALSE)), "")</f>
        <v/>
      </c>
      <c r="AA104" s="83" t="str">
        <f>IF($C$7="x", IF(VLOOKUP(B104,'(2) Gegevens per set'!B:Y, 24, FALSE) = "", "", VLOOKUP(B104,'(2) Gegevens per set'!B:Y, 24, FALSE)), "")</f>
        <v/>
      </c>
    </row>
    <row r="105" spans="2:27" x14ac:dyDescent="0.25">
      <c r="B105" s="60" t="s">
        <v>116</v>
      </c>
      <c r="C105" s="30" t="s">
        <v>78</v>
      </c>
      <c r="D105" s="30"/>
      <c r="E105" s="72" t="str">
        <f>IF($E$13="Ja", IF(VLOOKUP(B105,'(2) Gegevens per set'!B:V, 3, FALSE) = "", "", VLOOKUP(B105,'(2) Gegevens per set'!B:V, 3, FALSE)), "")</f>
        <v/>
      </c>
      <c r="F105" s="72" t="str">
        <f>IF($F$13="Ja", IF(VLOOKUP(B105,'(2) Gegevens per set'!B:V, 4, FALSE) = "", "", VLOOKUP(B105,'(2) Gegevens per set'!B:V, 4, FALSE)), "")</f>
        <v/>
      </c>
      <c r="G105" s="68" t="str">
        <f>IF($G$13="Ja", IF(VLOOKUP(B105,'(2) Gegevens per set'!B:V, 5, FALSE) = "", "", VLOOKUP(B105,'(2) Gegevens per set'!B:V, 5, FALSE)), "")</f>
        <v/>
      </c>
      <c r="H105" s="64" t="str">
        <f>IF($H$13="Ja", IF(VLOOKUP(B105,'(2) Gegevens per set'!B:V, 6, FALSE) = "", "", VLOOKUP(B105,'(2) Gegevens per set'!B:V, 6, FALSE)), "")</f>
        <v/>
      </c>
      <c r="I105" s="72" t="str">
        <f>IF($I$13="Ja", IF(VLOOKUP(B105,'(2) Gegevens per set'!B:V, 7, FALSE) = "", "", VLOOKUP(B105,'(2) Gegevens per set'!B:V, 7, FALSE)), "")</f>
        <v/>
      </c>
      <c r="J105" s="72" t="str">
        <f>IF($J$13="Ja", IF(VLOOKUP(B105,'(2) Gegevens per set'!B:V, 8, FALSE) = "", "", VLOOKUP(B105,'(2) Gegevens per set'!B:V, 8, FALSE)), "")</f>
        <v/>
      </c>
      <c r="K105" s="64" t="str">
        <f>IF($K$13="Ja", IF(VLOOKUP(B105,'(2) Gegevens per set'!B:V, 9, FALSE) = "", "", VLOOKUP(B105,'(2) Gegevens per set'!B:V, 9, FALSE)), "")</f>
        <v/>
      </c>
      <c r="L105" s="72" t="str">
        <f>IF($L$13="Ja", IF(VLOOKUP(B105,'(2) Gegevens per set'!B:V, 10, FALSE) = "", "", VLOOKUP(B105,'(2) Gegevens per set'!B:V, 10, FALSE)), "")</f>
        <v/>
      </c>
      <c r="M105" s="72" t="str">
        <f>IF($M$13="Ja", IF(VLOOKUP(B105,'(2) Gegevens per set'!B:V, 11, FALSE) = "", "", VLOOKUP(B105,'(2) Gegevens per set'!B:V, 11, FALSE)), "")</f>
        <v/>
      </c>
      <c r="N105" s="64" t="str">
        <f>IF($N$13="Ja", IF(VLOOKUP(B105,'(2) Gegevens per set'!B:V, 12, FALSE) = "", "", VLOOKUP(B105,'(2) Gegevens per set'!B:V, 12, FALSE)), "")</f>
        <v/>
      </c>
      <c r="O105" s="72" t="str">
        <f>IF($O$13="Ja", IF(VLOOKUP(B105,'(2) Gegevens per set'!B:V, 13, FALSE) = "", "", VLOOKUP(B105,'(2) Gegevens per set'!B:V, 13, FALSE)), "")</f>
        <v/>
      </c>
      <c r="P105" s="64" t="str">
        <f>IF($P$13="Ja", IF(VLOOKUP(B105,'(2) Gegevens per set'!B:V, 14, FALSE) = "", "", VLOOKUP(B105,'(2) Gegevens per set'!B:V, 14, FALSE)), "")</f>
        <v/>
      </c>
      <c r="Q105" s="72" t="str">
        <f>IF($Q$13="Ja", IF(VLOOKUP(B105,'(2) Gegevens per set'!B:V, 15, FALSE) = "", "", VLOOKUP(B105,'(2) Gegevens per set'!B:V, 15, FALSE)), "")</f>
        <v/>
      </c>
      <c r="R105" s="64" t="str">
        <f>IF($R$13="Ja", IF(VLOOKUP(B105,'(2) Gegevens per set'!B:V, 16, FALSE) = "", "", VLOOKUP(B105,'(2) Gegevens per set'!B:V, 16, FALSE)), "")</f>
        <v/>
      </c>
      <c r="S105" s="72" t="str">
        <f>IF($S$13="Ja", IF(VLOOKUP(B105,'(2) Gegevens per set'!B:V, 17, FALSE) = "", "", VLOOKUP(B105,'(2) Gegevens per set'!B:V, 17, FALSE)), "")</f>
        <v/>
      </c>
      <c r="T105" s="64" t="str">
        <f>IF($T$13="Ja", IF(VLOOKUP(B105,'(2) Gegevens per set'!B:V, 18, FALSE) = "", "", VLOOKUP(B105,'(2) Gegevens per set'!B:V, 18, FALSE)), "")</f>
        <v/>
      </c>
      <c r="U105" s="72" t="str">
        <f>IF($U$13="Ja", IF(VLOOKUP(B105,'(2) Gegevens per set'!B:V, 19, FALSE) = "", "", VLOOKUP(B105,'(2) Gegevens per set'!B:V, 19, FALSE)), "")</f>
        <v/>
      </c>
      <c r="V105" s="72" t="str">
        <f>IF($V$13="Ja", IF(VLOOKUP(B105,'(2) Gegevens per set'!B:V, 20, FALSE) = "", "", VLOOKUP(B105,'(2) Gegevens per set'!B:V, 20, FALSE)), "")</f>
        <v/>
      </c>
      <c r="W105" s="72" t="str">
        <f>IF($W$13="Ja", IF(VLOOKUP(B105,'(2) Gegevens per set'!B:V, 21, FALSE) = "", "", VLOOKUP(B105,'(2) Gegevens per set'!B:V, 21, FALSE)), "")</f>
        <v/>
      </c>
      <c r="X105" s="83" t="str" cm="1">
        <f t="array" ref="X105">IF($C$6&lt;&gt;"x","",IF(OR(E105:W105&lt;&gt;""),"x",""))</f>
        <v/>
      </c>
      <c r="Y105" s="83" t="str">
        <f>IF($C$8="x", IF(VLOOKUP(B105,'(2) Gegevens per set'!B:Y, 22, FALSE) = "", "", VLOOKUP(B105,'(2) Gegevens per set'!B:Y, 22, FALSE)), "")</f>
        <v/>
      </c>
      <c r="Z105" s="83" t="str">
        <f>IF($C$9="x", IF(VLOOKUP(B105,'(2) Gegevens per set'!B:Y, 23, FALSE) = "", "", VLOOKUP(B105,'(2) Gegevens per set'!B:Y, 23, FALSE)), "")</f>
        <v/>
      </c>
      <c r="AA105" s="83" t="str">
        <f>IF($C$7="x", IF(VLOOKUP(B105,'(2) Gegevens per set'!B:Y, 24, FALSE) = "", "", VLOOKUP(B105,'(2) Gegevens per set'!B:Y, 24, FALSE)), "")</f>
        <v/>
      </c>
    </row>
    <row r="106" spans="2:27" x14ac:dyDescent="0.25">
      <c r="B106" s="60" t="s">
        <v>117</v>
      </c>
      <c r="C106" s="30" t="s">
        <v>32</v>
      </c>
      <c r="D106" s="30"/>
      <c r="E106" s="72" t="str">
        <f>IF($E$13="Ja", IF(VLOOKUP(B106,'(2) Gegevens per set'!B:V, 3, FALSE) = "", "", VLOOKUP(B106,'(2) Gegevens per set'!B:V, 3, FALSE)), "")</f>
        <v/>
      </c>
      <c r="F106" s="72" t="str">
        <f>IF($F$13="Ja", IF(VLOOKUP(B106,'(2) Gegevens per set'!B:V, 4, FALSE) = "", "", VLOOKUP(B106,'(2) Gegevens per set'!B:V, 4, FALSE)), "")</f>
        <v/>
      </c>
      <c r="G106" s="68" t="str">
        <f>IF($G$13="Ja", IF(VLOOKUP(B106,'(2) Gegevens per set'!B:V, 5, FALSE) = "", "", VLOOKUP(B106,'(2) Gegevens per set'!B:V, 5, FALSE)), "")</f>
        <v/>
      </c>
      <c r="H106" s="64" t="str">
        <f>IF($H$13="Ja", IF(VLOOKUP(B106,'(2) Gegevens per set'!B:V, 6, FALSE) = "", "", VLOOKUP(B106,'(2) Gegevens per set'!B:V, 6, FALSE)), "")</f>
        <v/>
      </c>
      <c r="I106" s="72" t="str">
        <f>IF($I$13="Ja", IF(VLOOKUP(B106,'(2) Gegevens per set'!B:V, 7, FALSE) = "", "", VLOOKUP(B106,'(2) Gegevens per set'!B:V, 7, FALSE)), "")</f>
        <v/>
      </c>
      <c r="J106" s="72" t="str">
        <f>IF($J$13="Ja", IF(VLOOKUP(B106,'(2) Gegevens per set'!B:V, 8, FALSE) = "", "", VLOOKUP(B106,'(2) Gegevens per set'!B:V, 8, FALSE)), "")</f>
        <v/>
      </c>
      <c r="K106" s="64" t="str">
        <f>IF($K$13="Ja", IF(VLOOKUP(B106,'(2) Gegevens per set'!B:V, 9, FALSE) = "", "", VLOOKUP(B106,'(2) Gegevens per set'!B:V, 9, FALSE)), "")</f>
        <v/>
      </c>
      <c r="L106" s="72" t="str">
        <f>IF($L$13="Ja", IF(VLOOKUP(B106,'(2) Gegevens per set'!B:V, 10, FALSE) = "", "", VLOOKUP(B106,'(2) Gegevens per set'!B:V, 10, FALSE)), "")</f>
        <v/>
      </c>
      <c r="M106" s="72" t="str">
        <f>IF($M$13="Ja", IF(VLOOKUP(B106,'(2) Gegevens per set'!B:V, 11, FALSE) = "", "", VLOOKUP(B106,'(2) Gegevens per set'!B:V, 11, FALSE)), "")</f>
        <v/>
      </c>
      <c r="N106" s="64" t="str">
        <f>IF($N$13="Ja", IF(VLOOKUP(B106,'(2) Gegevens per set'!B:V, 12, FALSE) = "", "", VLOOKUP(B106,'(2) Gegevens per set'!B:V, 12, FALSE)), "")</f>
        <v/>
      </c>
      <c r="O106" s="72" t="str">
        <f>IF($O$13="Ja", IF(VLOOKUP(B106,'(2) Gegevens per set'!B:V, 13, FALSE) = "", "", VLOOKUP(B106,'(2) Gegevens per set'!B:V, 13, FALSE)), "")</f>
        <v/>
      </c>
      <c r="P106" s="64" t="str">
        <f>IF($P$13="Ja", IF(VLOOKUP(B106,'(2) Gegevens per set'!B:V, 14, FALSE) = "", "", VLOOKUP(B106,'(2) Gegevens per set'!B:V, 14, FALSE)), "")</f>
        <v/>
      </c>
      <c r="Q106" s="72" t="str">
        <f>IF($Q$13="Ja", IF(VLOOKUP(B106,'(2) Gegevens per set'!B:V, 15, FALSE) = "", "", VLOOKUP(B106,'(2) Gegevens per set'!B:V, 15, FALSE)), "")</f>
        <v/>
      </c>
      <c r="R106" s="64" t="str">
        <f>IF($R$13="Ja", IF(VLOOKUP(B106,'(2) Gegevens per set'!B:V, 16, FALSE) = "", "", VLOOKUP(B106,'(2) Gegevens per set'!B:V, 16, FALSE)), "")</f>
        <v/>
      </c>
      <c r="S106" s="72" t="str">
        <f>IF($S$13="Ja", IF(VLOOKUP(B106,'(2) Gegevens per set'!B:V, 17, FALSE) = "", "", VLOOKUP(B106,'(2) Gegevens per set'!B:V, 17, FALSE)), "")</f>
        <v/>
      </c>
      <c r="T106" s="64" t="str">
        <f>IF($T$13="Ja", IF(VLOOKUP(B106,'(2) Gegevens per set'!B:V, 18, FALSE) = "", "", VLOOKUP(B106,'(2) Gegevens per set'!B:V, 18, FALSE)), "")</f>
        <v/>
      </c>
      <c r="U106" s="72" t="str">
        <f>IF($U$13="Ja", IF(VLOOKUP(B106,'(2) Gegevens per set'!B:V, 19, FALSE) = "", "", VLOOKUP(B106,'(2) Gegevens per set'!B:V, 19, FALSE)), "")</f>
        <v/>
      </c>
      <c r="V106" s="72" t="str">
        <f>IF($V$13="Ja", IF(VLOOKUP(B106,'(2) Gegevens per set'!B:V, 20, FALSE) = "", "", VLOOKUP(B106,'(2) Gegevens per set'!B:V, 20, FALSE)), "")</f>
        <v/>
      </c>
      <c r="W106" s="72" t="str">
        <f>IF($W$13="Ja", IF(VLOOKUP(B106,'(2) Gegevens per set'!B:V, 21, FALSE) = "", "", VLOOKUP(B106,'(2) Gegevens per set'!B:V, 21, FALSE)), "")</f>
        <v/>
      </c>
      <c r="X106" s="83" t="str" cm="1">
        <f t="array" ref="X106">IF($C$6&lt;&gt;"x","",IF(OR(E106:W106&lt;&gt;""),"x",""))</f>
        <v/>
      </c>
      <c r="Y106" s="83" t="str">
        <f>IF($C$8="x", IF(VLOOKUP(B106,'(2) Gegevens per set'!B:Y, 22, FALSE) = "", "", VLOOKUP(B106,'(2) Gegevens per set'!B:Y, 22, FALSE)), "")</f>
        <v/>
      </c>
      <c r="Z106" s="83" t="str">
        <f>IF($C$9="x", IF(VLOOKUP(B106,'(2) Gegevens per set'!B:Y, 23, FALSE) = "", "", VLOOKUP(B106,'(2) Gegevens per set'!B:Y, 23, FALSE)), "")</f>
        <v/>
      </c>
      <c r="AA106" s="83" t="str">
        <f>IF($C$7="x", IF(VLOOKUP(B106,'(2) Gegevens per set'!B:Y, 24, FALSE) = "", "", VLOOKUP(B106,'(2) Gegevens per set'!B:Y, 24, FALSE)), "")</f>
        <v/>
      </c>
    </row>
    <row r="107" spans="2:27" x14ac:dyDescent="0.25">
      <c r="B107" s="60" t="s">
        <v>118</v>
      </c>
      <c r="C107" s="30" t="s">
        <v>34</v>
      </c>
      <c r="D107" s="30"/>
      <c r="E107" s="72" t="str">
        <f>IF($E$13="Ja", IF(VLOOKUP(B107,'(2) Gegevens per set'!B:V, 3, FALSE) = "", "", VLOOKUP(B107,'(2) Gegevens per set'!B:V, 3, FALSE)), "")</f>
        <v/>
      </c>
      <c r="F107" s="72" t="str">
        <f>IF($F$13="Ja", IF(VLOOKUP(B107,'(2) Gegevens per set'!B:V, 4, FALSE) = "", "", VLOOKUP(B107,'(2) Gegevens per set'!B:V, 4, FALSE)), "")</f>
        <v/>
      </c>
      <c r="G107" s="68" t="str">
        <f>IF($G$13="Ja", IF(VLOOKUP(B107,'(2) Gegevens per set'!B:V, 5, FALSE) = "", "", VLOOKUP(B107,'(2) Gegevens per set'!B:V, 5, FALSE)), "")</f>
        <v/>
      </c>
      <c r="H107" s="64" t="str">
        <f>IF($H$13="Ja", IF(VLOOKUP(B107,'(2) Gegevens per set'!B:V, 6, FALSE) = "", "", VLOOKUP(B107,'(2) Gegevens per set'!B:V, 6, FALSE)), "")</f>
        <v/>
      </c>
      <c r="I107" s="72" t="str">
        <f>IF($I$13="Ja", IF(VLOOKUP(B107,'(2) Gegevens per set'!B:V, 7, FALSE) = "", "", VLOOKUP(B107,'(2) Gegevens per set'!B:V, 7, FALSE)), "")</f>
        <v/>
      </c>
      <c r="J107" s="72" t="str">
        <f>IF($J$13="Ja", IF(VLOOKUP(B107,'(2) Gegevens per set'!B:V, 8, FALSE) = "", "", VLOOKUP(B107,'(2) Gegevens per set'!B:V, 8, FALSE)), "")</f>
        <v/>
      </c>
      <c r="K107" s="64" t="str">
        <f>IF($K$13="Ja", IF(VLOOKUP(B107,'(2) Gegevens per set'!B:V, 9, FALSE) = "", "", VLOOKUP(B107,'(2) Gegevens per set'!B:V, 9, FALSE)), "")</f>
        <v/>
      </c>
      <c r="L107" s="72" t="str">
        <f>IF($L$13="Ja", IF(VLOOKUP(B107,'(2) Gegevens per set'!B:V, 10, FALSE) = "", "", VLOOKUP(B107,'(2) Gegevens per set'!B:V, 10, FALSE)), "")</f>
        <v/>
      </c>
      <c r="M107" s="72" t="str">
        <f>IF($M$13="Ja", IF(VLOOKUP(B107,'(2) Gegevens per set'!B:V, 11, FALSE) = "", "", VLOOKUP(B107,'(2) Gegevens per set'!B:V, 11, FALSE)), "")</f>
        <v/>
      </c>
      <c r="N107" s="64" t="str">
        <f>IF($N$13="Ja", IF(VLOOKUP(B107,'(2) Gegevens per set'!B:V, 12, FALSE) = "", "", VLOOKUP(B107,'(2) Gegevens per set'!B:V, 12, FALSE)), "")</f>
        <v/>
      </c>
      <c r="O107" s="72" t="str">
        <f>IF($O$13="Ja", IF(VLOOKUP(B107,'(2) Gegevens per set'!B:V, 13, FALSE) = "", "", VLOOKUP(B107,'(2) Gegevens per set'!B:V, 13, FALSE)), "")</f>
        <v/>
      </c>
      <c r="P107" s="64" t="str">
        <f>IF($P$13="Ja", IF(VLOOKUP(B107,'(2) Gegevens per set'!B:V, 14, FALSE) = "", "", VLOOKUP(B107,'(2) Gegevens per set'!B:V, 14, FALSE)), "")</f>
        <v/>
      </c>
      <c r="Q107" s="72" t="str">
        <f>IF($Q$13="Ja", IF(VLOOKUP(B107,'(2) Gegevens per set'!B:V, 15, FALSE) = "", "", VLOOKUP(B107,'(2) Gegevens per set'!B:V, 15, FALSE)), "")</f>
        <v/>
      </c>
      <c r="R107" s="64" t="str">
        <f>IF($R$13="Ja", IF(VLOOKUP(B107,'(2) Gegevens per set'!B:V, 16, FALSE) = "", "", VLOOKUP(B107,'(2) Gegevens per set'!B:V, 16, FALSE)), "")</f>
        <v/>
      </c>
      <c r="S107" s="72" t="str">
        <f>IF($S$13="Ja", IF(VLOOKUP(B107,'(2) Gegevens per set'!B:V, 17, FALSE) = "", "", VLOOKUP(B107,'(2) Gegevens per set'!B:V, 17, FALSE)), "")</f>
        <v/>
      </c>
      <c r="T107" s="64" t="str">
        <f>IF($T$13="Ja", IF(VLOOKUP(B107,'(2) Gegevens per set'!B:V, 18, FALSE) = "", "", VLOOKUP(B107,'(2) Gegevens per set'!B:V, 18, FALSE)), "")</f>
        <v/>
      </c>
      <c r="U107" s="72" t="str">
        <f>IF($U$13="Ja", IF(VLOOKUP(B107,'(2) Gegevens per set'!B:V, 19, FALSE) = "", "", VLOOKUP(B107,'(2) Gegevens per set'!B:V, 19, FALSE)), "")</f>
        <v/>
      </c>
      <c r="V107" s="72" t="str">
        <f>IF($V$13="Ja", IF(VLOOKUP(B107,'(2) Gegevens per set'!B:V, 20, FALSE) = "", "", VLOOKUP(B107,'(2) Gegevens per set'!B:V, 20, FALSE)), "")</f>
        <v/>
      </c>
      <c r="W107" s="72" t="str">
        <f>IF($W$13="Ja", IF(VLOOKUP(B107,'(2) Gegevens per set'!B:V, 21, FALSE) = "", "", VLOOKUP(B107,'(2) Gegevens per set'!B:V, 21, FALSE)), "")</f>
        <v/>
      </c>
      <c r="X107" s="83" t="str" cm="1">
        <f t="array" ref="X107">IF($C$6&lt;&gt;"x","",IF(OR(E107:W107&lt;&gt;""),"x",""))</f>
        <v/>
      </c>
      <c r="Y107" s="83" t="str">
        <f>IF($C$8="x", IF(VLOOKUP(B107,'(2) Gegevens per set'!B:Y, 22, FALSE) = "", "", VLOOKUP(B107,'(2) Gegevens per set'!B:Y, 22, FALSE)), "")</f>
        <v/>
      </c>
      <c r="Z107" s="83" t="str">
        <f>IF($C$9="x", IF(VLOOKUP(B107,'(2) Gegevens per set'!B:Y, 23, FALSE) = "", "", VLOOKUP(B107,'(2) Gegevens per set'!B:Y, 23, FALSE)), "")</f>
        <v/>
      </c>
      <c r="AA107" s="83" t="str">
        <f>IF($C$7="x", IF(VLOOKUP(B107,'(2) Gegevens per set'!B:Y, 24, FALSE) = "", "", VLOOKUP(B107,'(2) Gegevens per set'!B:Y, 24, FALSE)), "")</f>
        <v/>
      </c>
    </row>
    <row r="108" spans="2:27" x14ac:dyDescent="0.25">
      <c r="B108" s="60" t="s">
        <v>119</v>
      </c>
      <c r="C108" s="30" t="s">
        <v>36</v>
      </c>
      <c r="D108" s="30"/>
      <c r="E108" s="72" t="str">
        <f>IF($E$13="Ja", IF(VLOOKUP(B108,'(2) Gegevens per set'!B:V, 3, FALSE) = "", "", VLOOKUP(B108,'(2) Gegevens per set'!B:V, 3, FALSE)), "")</f>
        <v/>
      </c>
      <c r="F108" s="72" t="str">
        <f>IF($F$13="Ja", IF(VLOOKUP(B108,'(2) Gegevens per set'!B:V, 4, FALSE) = "", "", VLOOKUP(B108,'(2) Gegevens per set'!B:V, 4, FALSE)), "")</f>
        <v/>
      </c>
      <c r="G108" s="68" t="str">
        <f>IF($G$13="Ja", IF(VLOOKUP(B108,'(2) Gegevens per set'!B:V, 5, FALSE) = "", "", VLOOKUP(B108,'(2) Gegevens per set'!B:V, 5, FALSE)), "")</f>
        <v/>
      </c>
      <c r="H108" s="64" t="str">
        <f>IF($H$13="Ja", IF(VLOOKUP(B108,'(2) Gegevens per set'!B:V, 6, FALSE) = "", "", VLOOKUP(B108,'(2) Gegevens per set'!B:V, 6, FALSE)), "")</f>
        <v/>
      </c>
      <c r="I108" s="72" t="str">
        <f>IF($I$13="Ja", IF(VLOOKUP(B108,'(2) Gegevens per set'!B:V, 7, FALSE) = "", "", VLOOKUP(B108,'(2) Gegevens per set'!B:V, 7, FALSE)), "")</f>
        <v/>
      </c>
      <c r="J108" s="72" t="str">
        <f>IF($J$13="Ja", IF(VLOOKUP(B108,'(2) Gegevens per set'!B:V, 8, FALSE) = "", "", VLOOKUP(B108,'(2) Gegevens per set'!B:V, 8, FALSE)), "")</f>
        <v/>
      </c>
      <c r="K108" s="64" t="str">
        <f>IF($K$13="Ja", IF(VLOOKUP(B108,'(2) Gegevens per set'!B:V, 9, FALSE) = "", "", VLOOKUP(B108,'(2) Gegevens per set'!B:V, 9, FALSE)), "")</f>
        <v/>
      </c>
      <c r="L108" s="72" t="str">
        <f>IF($L$13="Ja", IF(VLOOKUP(B108,'(2) Gegevens per set'!B:V, 10, FALSE) = "", "", VLOOKUP(B108,'(2) Gegevens per set'!B:V, 10, FALSE)), "")</f>
        <v/>
      </c>
      <c r="M108" s="72" t="str">
        <f>IF($M$13="Ja", IF(VLOOKUP(B108,'(2) Gegevens per set'!B:V, 11, FALSE) = "", "", VLOOKUP(B108,'(2) Gegevens per set'!B:V, 11, FALSE)), "")</f>
        <v/>
      </c>
      <c r="N108" s="64" t="str">
        <f>IF($N$13="Ja", IF(VLOOKUP(B108,'(2) Gegevens per set'!B:V, 12, FALSE) = "", "", VLOOKUP(B108,'(2) Gegevens per set'!B:V, 12, FALSE)), "")</f>
        <v/>
      </c>
      <c r="O108" s="72" t="str">
        <f>IF($O$13="Ja", IF(VLOOKUP(B108,'(2) Gegevens per set'!B:V, 13, FALSE) = "", "", VLOOKUP(B108,'(2) Gegevens per set'!B:V, 13, FALSE)), "")</f>
        <v/>
      </c>
      <c r="P108" s="64" t="str">
        <f>IF($P$13="Ja", IF(VLOOKUP(B108,'(2) Gegevens per set'!B:V, 14, FALSE) = "", "", VLOOKUP(B108,'(2) Gegevens per set'!B:V, 14, FALSE)), "")</f>
        <v/>
      </c>
      <c r="Q108" s="72" t="str">
        <f>IF($Q$13="Ja", IF(VLOOKUP(B108,'(2) Gegevens per set'!B:V, 15, FALSE) = "", "", VLOOKUP(B108,'(2) Gegevens per set'!B:V, 15, FALSE)), "")</f>
        <v/>
      </c>
      <c r="R108" s="64" t="str">
        <f>IF($R$13="Ja", IF(VLOOKUP(B108,'(2) Gegevens per set'!B:V, 16, FALSE) = "", "", VLOOKUP(B108,'(2) Gegevens per set'!B:V, 16, FALSE)), "")</f>
        <v/>
      </c>
      <c r="S108" s="72" t="str">
        <f>IF($S$13="Ja", IF(VLOOKUP(B108,'(2) Gegevens per set'!B:V, 17, FALSE) = "", "", VLOOKUP(B108,'(2) Gegevens per set'!B:V, 17, FALSE)), "")</f>
        <v/>
      </c>
      <c r="T108" s="64" t="str">
        <f>IF($T$13="Ja", IF(VLOOKUP(B108,'(2) Gegevens per set'!B:V, 18, FALSE) = "", "", VLOOKUP(B108,'(2) Gegevens per set'!B:V, 18, FALSE)), "")</f>
        <v/>
      </c>
      <c r="U108" s="72" t="str">
        <f>IF($U$13="Ja", IF(VLOOKUP(B108,'(2) Gegevens per set'!B:V, 19, FALSE) = "", "", VLOOKUP(B108,'(2) Gegevens per set'!B:V, 19, FALSE)), "")</f>
        <v/>
      </c>
      <c r="V108" s="72" t="str">
        <f>IF($V$13="Ja", IF(VLOOKUP(B108,'(2) Gegevens per set'!B:V, 20, FALSE) = "", "", VLOOKUP(B108,'(2) Gegevens per set'!B:V, 20, FALSE)), "")</f>
        <v/>
      </c>
      <c r="W108" s="72" t="str">
        <f>IF($W$13="Ja", IF(VLOOKUP(B108,'(2) Gegevens per set'!B:V, 21, FALSE) = "", "", VLOOKUP(B108,'(2) Gegevens per set'!B:V, 21, FALSE)), "")</f>
        <v/>
      </c>
      <c r="X108" s="83" t="str" cm="1">
        <f t="array" ref="X108">IF($C$6&lt;&gt;"x","",IF(OR(E108:W108&lt;&gt;""),"x",""))</f>
        <v/>
      </c>
      <c r="Y108" s="83" t="str">
        <f>IF($C$8="x", IF(VLOOKUP(B108,'(2) Gegevens per set'!B:Y, 22, FALSE) = "", "", VLOOKUP(B108,'(2) Gegevens per set'!B:Y, 22, FALSE)), "")</f>
        <v/>
      </c>
      <c r="Z108" s="83" t="str">
        <f>IF($C$9="x", IF(VLOOKUP(B108,'(2) Gegevens per set'!B:Y, 23, FALSE) = "", "", VLOOKUP(B108,'(2) Gegevens per set'!B:Y, 23, FALSE)), "")</f>
        <v/>
      </c>
      <c r="AA108" s="83" t="str">
        <f>IF($C$7="x", IF(VLOOKUP(B108,'(2) Gegevens per set'!B:Y, 24, FALSE) = "", "", VLOOKUP(B108,'(2) Gegevens per set'!B:Y, 24, FALSE)), "")</f>
        <v/>
      </c>
    </row>
    <row r="109" spans="2:27" x14ac:dyDescent="0.25">
      <c r="B109" s="60" t="s">
        <v>120</v>
      </c>
      <c r="C109" s="30" t="s">
        <v>38</v>
      </c>
      <c r="D109" s="30"/>
      <c r="E109" s="72" t="str">
        <f>IF($E$13="Ja", IF(VLOOKUP(B109,'(2) Gegevens per set'!B:V, 3, FALSE) = "", "", VLOOKUP(B109,'(2) Gegevens per set'!B:V, 3, FALSE)), "")</f>
        <v/>
      </c>
      <c r="F109" s="72" t="str">
        <f>IF($F$13="Ja", IF(VLOOKUP(B109,'(2) Gegevens per set'!B:V, 4, FALSE) = "", "", VLOOKUP(B109,'(2) Gegevens per set'!B:V, 4, FALSE)), "")</f>
        <v/>
      </c>
      <c r="G109" s="68" t="str">
        <f>IF($G$13="Ja", IF(VLOOKUP(B109,'(2) Gegevens per set'!B:V, 5, FALSE) = "", "", VLOOKUP(B109,'(2) Gegevens per set'!B:V, 5, FALSE)), "")</f>
        <v/>
      </c>
      <c r="H109" s="64" t="str">
        <f>IF($H$13="Ja", IF(VLOOKUP(B109,'(2) Gegevens per set'!B:V, 6, FALSE) = "", "", VLOOKUP(B109,'(2) Gegevens per set'!B:V, 6, FALSE)), "")</f>
        <v/>
      </c>
      <c r="I109" s="72" t="str">
        <f>IF($I$13="Ja", IF(VLOOKUP(B109,'(2) Gegevens per set'!B:V, 7, FALSE) = "", "", VLOOKUP(B109,'(2) Gegevens per set'!B:V, 7, FALSE)), "")</f>
        <v/>
      </c>
      <c r="J109" s="72" t="str">
        <f>IF($J$13="Ja", IF(VLOOKUP(B109,'(2) Gegevens per set'!B:V, 8, FALSE) = "", "", VLOOKUP(B109,'(2) Gegevens per set'!B:V, 8, FALSE)), "")</f>
        <v/>
      </c>
      <c r="K109" s="64" t="str">
        <f>IF($K$13="Ja", IF(VLOOKUP(B109,'(2) Gegevens per set'!B:V, 9, FALSE) = "", "", VLOOKUP(B109,'(2) Gegevens per set'!B:V, 9, FALSE)), "")</f>
        <v/>
      </c>
      <c r="L109" s="72" t="str">
        <f>IF($L$13="Ja", IF(VLOOKUP(B109,'(2) Gegevens per set'!B:V, 10, FALSE) = "", "", VLOOKUP(B109,'(2) Gegevens per set'!B:V, 10, FALSE)), "")</f>
        <v/>
      </c>
      <c r="M109" s="72" t="str">
        <f>IF($M$13="Ja", IF(VLOOKUP(B109,'(2) Gegevens per set'!B:V, 11, FALSE) = "", "", VLOOKUP(B109,'(2) Gegevens per set'!B:V, 11, FALSE)), "")</f>
        <v/>
      </c>
      <c r="N109" s="64" t="str">
        <f>IF($N$13="Ja", IF(VLOOKUP(B109,'(2) Gegevens per set'!B:V, 12, FALSE) = "", "", VLOOKUP(B109,'(2) Gegevens per set'!B:V, 12, FALSE)), "")</f>
        <v/>
      </c>
      <c r="O109" s="72" t="str">
        <f>IF($O$13="Ja", IF(VLOOKUP(B109,'(2) Gegevens per set'!B:V, 13, FALSE) = "", "", VLOOKUP(B109,'(2) Gegevens per set'!B:V, 13, FALSE)), "")</f>
        <v/>
      </c>
      <c r="P109" s="64" t="str">
        <f>IF($P$13="Ja", IF(VLOOKUP(B109,'(2) Gegevens per set'!B:V, 14, FALSE) = "", "", VLOOKUP(B109,'(2) Gegevens per set'!B:V, 14, FALSE)), "")</f>
        <v/>
      </c>
      <c r="Q109" s="72" t="str">
        <f>IF($Q$13="Ja", IF(VLOOKUP(B109,'(2) Gegevens per set'!B:V, 15, FALSE) = "", "", VLOOKUP(B109,'(2) Gegevens per set'!B:V, 15, FALSE)), "")</f>
        <v/>
      </c>
      <c r="R109" s="64" t="str">
        <f>IF($R$13="Ja", IF(VLOOKUP(B109,'(2) Gegevens per set'!B:V, 16, FALSE) = "", "", VLOOKUP(B109,'(2) Gegevens per set'!B:V, 16, FALSE)), "")</f>
        <v/>
      </c>
      <c r="S109" s="72" t="str">
        <f>IF($S$13="Ja", IF(VLOOKUP(B109,'(2) Gegevens per set'!B:V, 17, FALSE) = "", "", VLOOKUP(B109,'(2) Gegevens per set'!B:V, 17, FALSE)), "")</f>
        <v/>
      </c>
      <c r="T109" s="64" t="str">
        <f>IF($T$13="Ja", IF(VLOOKUP(B109,'(2) Gegevens per set'!B:V, 18, FALSE) = "", "", VLOOKUP(B109,'(2) Gegevens per set'!B:V, 18, FALSE)), "")</f>
        <v/>
      </c>
      <c r="U109" s="72" t="str">
        <f>IF($U$13="Ja", IF(VLOOKUP(B109,'(2) Gegevens per set'!B:V, 19, FALSE) = "", "", VLOOKUP(B109,'(2) Gegevens per set'!B:V, 19, FALSE)), "")</f>
        <v/>
      </c>
      <c r="V109" s="72" t="str">
        <f>IF($V$13="Ja", IF(VLOOKUP(B109,'(2) Gegevens per set'!B:V, 20, FALSE) = "", "", VLOOKUP(B109,'(2) Gegevens per set'!B:V, 20, FALSE)), "")</f>
        <v/>
      </c>
      <c r="W109" s="72" t="str">
        <f>IF($W$13="Ja", IF(VLOOKUP(B109,'(2) Gegevens per set'!B:V, 21, FALSE) = "", "", VLOOKUP(B109,'(2) Gegevens per set'!B:V, 21, FALSE)), "")</f>
        <v/>
      </c>
      <c r="X109" s="83" t="str" cm="1">
        <f t="array" ref="X109">IF($C$6&lt;&gt;"x","",IF(OR(E109:W109&lt;&gt;""),"x",""))</f>
        <v/>
      </c>
      <c r="Y109" s="83" t="str">
        <f>IF($C$8="x", IF(VLOOKUP(B109,'(2) Gegevens per set'!B:Y, 22, FALSE) = "", "", VLOOKUP(B109,'(2) Gegevens per set'!B:Y, 22, FALSE)), "")</f>
        <v/>
      </c>
      <c r="Z109" s="83" t="str">
        <f>IF($C$9="x", IF(VLOOKUP(B109,'(2) Gegevens per set'!B:Y, 23, FALSE) = "", "", VLOOKUP(B109,'(2) Gegevens per set'!B:Y, 23, FALSE)), "")</f>
        <v/>
      </c>
      <c r="AA109" s="83" t="str">
        <f>IF($C$7="x", IF(VLOOKUP(B109,'(2) Gegevens per set'!B:Y, 24, FALSE) = "", "", VLOOKUP(B109,'(2) Gegevens per set'!B:Y, 24, FALSE)), "")</f>
        <v/>
      </c>
    </row>
    <row r="110" spans="2:27" x14ac:dyDescent="0.25">
      <c r="B110" s="60" t="s">
        <v>121</v>
      </c>
      <c r="C110" s="30" t="s">
        <v>40</v>
      </c>
      <c r="D110" s="30"/>
      <c r="E110" s="72" t="str">
        <f>IF($E$13="Ja", IF(VLOOKUP(B110,'(2) Gegevens per set'!B:V, 3, FALSE) = "", "", VLOOKUP(B110,'(2) Gegevens per set'!B:V, 3, FALSE)), "")</f>
        <v/>
      </c>
      <c r="F110" s="72" t="str">
        <f>IF($F$13="Ja", IF(VLOOKUP(B110,'(2) Gegevens per set'!B:V, 4, FALSE) = "", "", VLOOKUP(B110,'(2) Gegevens per set'!B:V, 4, FALSE)), "")</f>
        <v/>
      </c>
      <c r="G110" s="68" t="str">
        <f>IF($G$13="Ja", IF(VLOOKUP(B110,'(2) Gegevens per set'!B:V, 5, FALSE) = "", "", VLOOKUP(B110,'(2) Gegevens per set'!B:V, 5, FALSE)), "")</f>
        <v/>
      </c>
      <c r="H110" s="64" t="str">
        <f>IF($H$13="Ja", IF(VLOOKUP(B110,'(2) Gegevens per set'!B:V, 6, FALSE) = "", "", VLOOKUP(B110,'(2) Gegevens per set'!B:V, 6, FALSE)), "")</f>
        <v/>
      </c>
      <c r="I110" s="72" t="str">
        <f>IF($I$13="Ja", IF(VLOOKUP(B110,'(2) Gegevens per set'!B:V, 7, FALSE) = "", "", VLOOKUP(B110,'(2) Gegevens per set'!B:V, 7, FALSE)), "")</f>
        <v/>
      </c>
      <c r="J110" s="72" t="str">
        <f>IF($J$13="Ja", IF(VLOOKUP(B110,'(2) Gegevens per set'!B:V, 8, FALSE) = "", "", VLOOKUP(B110,'(2) Gegevens per set'!B:V, 8, FALSE)), "")</f>
        <v/>
      </c>
      <c r="K110" s="64" t="str">
        <f>IF($K$13="Ja", IF(VLOOKUP(B110,'(2) Gegevens per set'!B:V, 9, FALSE) = "", "", VLOOKUP(B110,'(2) Gegevens per set'!B:V, 9, FALSE)), "")</f>
        <v/>
      </c>
      <c r="L110" s="72" t="str">
        <f>IF($L$13="Ja", IF(VLOOKUP(B110,'(2) Gegevens per set'!B:V, 10, FALSE) = "", "", VLOOKUP(B110,'(2) Gegevens per set'!B:V, 10, FALSE)), "")</f>
        <v/>
      </c>
      <c r="M110" s="72" t="str">
        <f>IF($M$13="Ja", IF(VLOOKUP(B110,'(2) Gegevens per set'!B:V, 11, FALSE) = "", "", VLOOKUP(B110,'(2) Gegevens per set'!B:V, 11, FALSE)), "")</f>
        <v/>
      </c>
      <c r="N110" s="64" t="str">
        <f>IF($N$13="Ja", IF(VLOOKUP(B110,'(2) Gegevens per set'!B:V, 12, FALSE) = "", "", VLOOKUP(B110,'(2) Gegevens per set'!B:V, 12, FALSE)), "")</f>
        <v/>
      </c>
      <c r="O110" s="72" t="str">
        <f>IF($O$13="Ja", IF(VLOOKUP(B110,'(2) Gegevens per set'!B:V, 13, FALSE) = "", "", VLOOKUP(B110,'(2) Gegevens per set'!B:V, 13, FALSE)), "")</f>
        <v/>
      </c>
      <c r="P110" s="64" t="str">
        <f>IF($P$13="Ja", IF(VLOOKUP(B110,'(2) Gegevens per set'!B:V, 14, FALSE) = "", "", VLOOKUP(B110,'(2) Gegevens per set'!B:V, 14, FALSE)), "")</f>
        <v/>
      </c>
      <c r="Q110" s="72" t="str">
        <f>IF($Q$13="Ja", IF(VLOOKUP(B110,'(2) Gegevens per set'!B:V, 15, FALSE) = "", "", VLOOKUP(B110,'(2) Gegevens per set'!B:V, 15, FALSE)), "")</f>
        <v/>
      </c>
      <c r="R110" s="64" t="str">
        <f>IF($R$13="Ja", IF(VLOOKUP(B110,'(2) Gegevens per set'!B:V, 16, FALSE) = "", "", VLOOKUP(B110,'(2) Gegevens per set'!B:V, 16, FALSE)), "")</f>
        <v/>
      </c>
      <c r="S110" s="72" t="str">
        <f>IF($S$13="Ja", IF(VLOOKUP(B110,'(2) Gegevens per set'!B:V, 17, FALSE) = "", "", VLOOKUP(B110,'(2) Gegevens per set'!B:V, 17, FALSE)), "")</f>
        <v/>
      </c>
      <c r="T110" s="64" t="str">
        <f>IF($T$13="Ja", IF(VLOOKUP(B110,'(2) Gegevens per set'!B:V, 18, FALSE) = "", "", VLOOKUP(B110,'(2) Gegevens per set'!B:V, 18, FALSE)), "")</f>
        <v/>
      </c>
      <c r="U110" s="72" t="str">
        <f>IF($U$13="Ja", IF(VLOOKUP(B110,'(2) Gegevens per set'!B:V, 19, FALSE) = "", "", VLOOKUP(B110,'(2) Gegevens per set'!B:V, 19, FALSE)), "")</f>
        <v/>
      </c>
      <c r="V110" s="72" t="str">
        <f>IF($V$13="Ja", IF(VLOOKUP(B110,'(2) Gegevens per set'!B:V, 20, FALSE) = "", "", VLOOKUP(B110,'(2) Gegevens per set'!B:V, 20, FALSE)), "")</f>
        <v/>
      </c>
      <c r="W110" s="72" t="str">
        <f>IF($W$13="Ja", IF(VLOOKUP(B110,'(2) Gegevens per set'!B:V, 21, FALSE) = "", "", VLOOKUP(B110,'(2) Gegevens per set'!B:V, 21, FALSE)), "")</f>
        <v/>
      </c>
      <c r="X110" s="83" t="str" cm="1">
        <f t="array" ref="X110">IF($C$6&lt;&gt;"x","",IF(OR(E110:W110&lt;&gt;""),"x",""))</f>
        <v/>
      </c>
      <c r="Y110" s="83" t="str">
        <f>IF($C$8="x", IF(VLOOKUP(B110,'(2) Gegevens per set'!B:Y, 22, FALSE) = "", "", VLOOKUP(B110,'(2) Gegevens per set'!B:Y, 22, FALSE)), "")</f>
        <v/>
      </c>
      <c r="Z110" s="83" t="str">
        <f>IF($C$9="x", IF(VLOOKUP(B110,'(2) Gegevens per set'!B:Y, 23, FALSE) = "", "", VLOOKUP(B110,'(2) Gegevens per set'!B:Y, 23, FALSE)), "")</f>
        <v/>
      </c>
      <c r="AA110" s="83" t="str">
        <f>IF($C$7="x", IF(VLOOKUP(B110,'(2) Gegevens per set'!B:Y, 24, FALSE) = "", "", VLOOKUP(B110,'(2) Gegevens per set'!B:Y, 24, FALSE)), "")</f>
        <v/>
      </c>
    </row>
    <row r="111" spans="2:27" x14ac:dyDescent="0.25">
      <c r="B111" s="60" t="s">
        <v>122</v>
      </c>
      <c r="C111" s="30" t="s">
        <v>42</v>
      </c>
      <c r="D111" s="30"/>
      <c r="E111" s="72" t="str">
        <f>IF($E$13="Ja", IF(VLOOKUP(B111,'(2) Gegevens per set'!B:V, 3, FALSE) = "", "", VLOOKUP(B111,'(2) Gegevens per set'!B:V, 3, FALSE)), "")</f>
        <v/>
      </c>
      <c r="F111" s="72" t="str">
        <f>IF($F$13="Ja", IF(VLOOKUP(B111,'(2) Gegevens per set'!B:V, 4, FALSE) = "", "", VLOOKUP(B111,'(2) Gegevens per set'!B:V, 4, FALSE)), "")</f>
        <v/>
      </c>
      <c r="G111" s="68" t="str">
        <f>IF($G$13="Ja", IF(VLOOKUP(B111,'(2) Gegevens per set'!B:V, 5, FALSE) = "", "", VLOOKUP(B111,'(2) Gegevens per set'!B:V, 5, FALSE)), "")</f>
        <v/>
      </c>
      <c r="H111" s="64" t="str">
        <f>IF($H$13="Ja", IF(VLOOKUP(B111,'(2) Gegevens per set'!B:V, 6, FALSE) = "", "", VLOOKUP(B111,'(2) Gegevens per set'!B:V, 6, FALSE)), "")</f>
        <v/>
      </c>
      <c r="I111" s="72" t="str">
        <f>IF($I$13="Ja", IF(VLOOKUP(B111,'(2) Gegevens per set'!B:V, 7, FALSE) = "", "", VLOOKUP(B111,'(2) Gegevens per set'!B:V, 7, FALSE)), "")</f>
        <v/>
      </c>
      <c r="J111" s="72" t="str">
        <f>IF($J$13="Ja", IF(VLOOKUP(B111,'(2) Gegevens per set'!B:V, 8, FALSE) = "", "", VLOOKUP(B111,'(2) Gegevens per set'!B:V, 8, FALSE)), "")</f>
        <v/>
      </c>
      <c r="K111" s="64" t="str">
        <f>IF($K$13="Ja", IF(VLOOKUP(B111,'(2) Gegevens per set'!B:V, 9, FALSE) = "", "", VLOOKUP(B111,'(2) Gegevens per set'!B:V, 9, FALSE)), "")</f>
        <v/>
      </c>
      <c r="L111" s="72" t="str">
        <f>IF($L$13="Ja", IF(VLOOKUP(B111,'(2) Gegevens per set'!B:V, 10, FALSE) = "", "", VLOOKUP(B111,'(2) Gegevens per set'!B:V, 10, FALSE)), "")</f>
        <v/>
      </c>
      <c r="M111" s="72" t="str">
        <f>IF($M$13="Ja", IF(VLOOKUP(B111,'(2) Gegevens per set'!B:V, 11, FALSE) = "", "", VLOOKUP(B111,'(2) Gegevens per set'!B:V, 11, FALSE)), "")</f>
        <v/>
      </c>
      <c r="N111" s="64" t="str">
        <f>IF($N$13="Ja", IF(VLOOKUP(B111,'(2) Gegevens per set'!B:V, 12, FALSE) = "", "", VLOOKUP(B111,'(2) Gegevens per set'!B:V, 12, FALSE)), "")</f>
        <v/>
      </c>
      <c r="O111" s="72" t="str">
        <f>IF($O$13="Ja", IF(VLOOKUP(B111,'(2) Gegevens per set'!B:V, 13, FALSE) = "", "", VLOOKUP(B111,'(2) Gegevens per set'!B:V, 13, FALSE)), "")</f>
        <v/>
      </c>
      <c r="P111" s="64" t="str">
        <f>IF($P$13="Ja", IF(VLOOKUP(B111,'(2) Gegevens per set'!B:V, 14, FALSE) = "", "", VLOOKUP(B111,'(2) Gegevens per set'!B:V, 14, FALSE)), "")</f>
        <v/>
      </c>
      <c r="Q111" s="72" t="str">
        <f>IF($Q$13="Ja", IF(VLOOKUP(B111,'(2) Gegevens per set'!B:V, 15, FALSE) = "", "", VLOOKUP(B111,'(2) Gegevens per set'!B:V, 15, FALSE)), "")</f>
        <v/>
      </c>
      <c r="R111" s="64" t="str">
        <f>IF($R$13="Ja", IF(VLOOKUP(B111,'(2) Gegevens per set'!B:V, 16, FALSE) = "", "", VLOOKUP(B111,'(2) Gegevens per set'!B:V, 16, FALSE)), "")</f>
        <v/>
      </c>
      <c r="S111" s="72" t="str">
        <f>IF($S$13="Ja", IF(VLOOKUP(B111,'(2) Gegevens per set'!B:V, 17, FALSE) = "", "", VLOOKUP(B111,'(2) Gegevens per set'!B:V, 17, FALSE)), "")</f>
        <v/>
      </c>
      <c r="T111" s="64" t="str">
        <f>IF($T$13="Ja", IF(VLOOKUP(B111,'(2) Gegevens per set'!B:V, 18, FALSE) = "", "", VLOOKUP(B111,'(2) Gegevens per set'!B:V, 18, FALSE)), "")</f>
        <v/>
      </c>
      <c r="U111" s="72" t="str">
        <f>IF($U$13="Ja", IF(VLOOKUP(B111,'(2) Gegevens per set'!B:V, 19, FALSE) = "", "", VLOOKUP(B111,'(2) Gegevens per set'!B:V, 19, FALSE)), "")</f>
        <v/>
      </c>
      <c r="V111" s="72" t="str">
        <f>IF($V$13="Ja", IF(VLOOKUP(B111,'(2) Gegevens per set'!B:V, 20, FALSE) = "", "", VLOOKUP(B111,'(2) Gegevens per set'!B:V, 20, FALSE)), "")</f>
        <v/>
      </c>
      <c r="W111" s="72" t="str">
        <f>IF($W$13="Ja", IF(VLOOKUP(B111,'(2) Gegevens per set'!B:V, 21, FALSE) = "", "", VLOOKUP(B111,'(2) Gegevens per set'!B:V, 21, FALSE)), "")</f>
        <v/>
      </c>
      <c r="X111" s="83" t="str" cm="1">
        <f t="array" ref="X111">IF($C$6&lt;&gt;"x","",IF(OR(E111:W111&lt;&gt;""),"x",""))</f>
        <v/>
      </c>
      <c r="Y111" s="83" t="str">
        <f>IF($C$8="x", IF(VLOOKUP(B111,'(2) Gegevens per set'!B:Y, 22, FALSE) = "", "", VLOOKUP(B111,'(2) Gegevens per set'!B:Y, 22, FALSE)), "")</f>
        <v/>
      </c>
      <c r="Z111" s="83" t="str">
        <f>IF($C$9="x", IF(VLOOKUP(B111,'(2) Gegevens per set'!B:Y, 23, FALSE) = "", "", VLOOKUP(B111,'(2) Gegevens per set'!B:Y, 23, FALSE)), "")</f>
        <v/>
      </c>
      <c r="AA111" s="83" t="str">
        <f>IF($C$7="x", IF(VLOOKUP(B111,'(2) Gegevens per set'!B:Y, 24, FALSE) = "", "", VLOOKUP(B111,'(2) Gegevens per set'!B:Y, 24, FALSE)), "")</f>
        <v/>
      </c>
    </row>
    <row r="112" spans="2:27" x14ac:dyDescent="0.25">
      <c r="B112" s="31" t="s">
        <v>123</v>
      </c>
      <c r="C112" s="59" t="s">
        <v>44</v>
      </c>
      <c r="D112" s="59"/>
      <c r="E112" s="72" t="str">
        <f>IF($E$13="Ja", IF(VLOOKUP(B112,'(2) Gegevens per set'!B:V, 3, FALSE) = "", "", VLOOKUP(B112,'(2) Gegevens per set'!B:V, 3, FALSE)), "")</f>
        <v/>
      </c>
      <c r="F112" s="72" t="str">
        <f>IF($F$13="Ja", IF(VLOOKUP(B112,'(2) Gegevens per set'!B:V, 4, FALSE) = "", "", VLOOKUP(B112,'(2) Gegevens per set'!B:V, 4, FALSE)), "")</f>
        <v/>
      </c>
      <c r="G112" s="68" t="str">
        <f>IF($G$13="Ja", IF(VLOOKUP(B112,'(2) Gegevens per set'!B:V, 5, FALSE) = "", "", VLOOKUP(B112,'(2) Gegevens per set'!B:V, 5, FALSE)), "")</f>
        <v/>
      </c>
      <c r="H112" s="64" t="str">
        <f>IF($H$13="Ja", IF(VLOOKUP(B112,'(2) Gegevens per set'!B:V, 6, FALSE) = "", "", VLOOKUP(B112,'(2) Gegevens per set'!B:V, 6, FALSE)), "")</f>
        <v/>
      </c>
      <c r="I112" s="72" t="str">
        <f>IF($I$13="Ja", IF(VLOOKUP(B112,'(2) Gegevens per set'!B:V, 7, FALSE) = "", "", VLOOKUP(B112,'(2) Gegevens per set'!B:V, 7, FALSE)), "")</f>
        <v/>
      </c>
      <c r="J112" s="72" t="str">
        <f>IF($J$13="Ja", IF(VLOOKUP(B112,'(2) Gegevens per set'!B:V, 8, FALSE) = "", "", VLOOKUP(B112,'(2) Gegevens per set'!B:V, 8, FALSE)), "")</f>
        <v/>
      </c>
      <c r="K112" s="64" t="str">
        <f>IF($K$13="Ja", IF(VLOOKUP(B112,'(2) Gegevens per set'!B:V, 9, FALSE) = "", "", VLOOKUP(B112,'(2) Gegevens per set'!B:V, 9, FALSE)), "")</f>
        <v/>
      </c>
      <c r="L112" s="72" t="str">
        <f>IF($L$13="Ja", IF(VLOOKUP(B112,'(2) Gegevens per set'!B:V, 10, FALSE) = "", "", VLOOKUP(B112,'(2) Gegevens per set'!B:V, 10, FALSE)), "")</f>
        <v/>
      </c>
      <c r="M112" s="72" t="str">
        <f>IF($M$13="Ja", IF(VLOOKUP(B112,'(2) Gegevens per set'!B:V, 11, FALSE) = "", "", VLOOKUP(B112,'(2) Gegevens per set'!B:V, 11, FALSE)), "")</f>
        <v/>
      </c>
      <c r="N112" s="64" t="str">
        <f>IF($N$13="Ja", IF(VLOOKUP(B112,'(2) Gegevens per set'!B:V, 12, FALSE) = "", "", VLOOKUP(B112,'(2) Gegevens per set'!B:V, 12, FALSE)), "")</f>
        <v/>
      </c>
      <c r="O112" s="72" t="str">
        <f>IF($O$13="Ja", IF(VLOOKUP(B112,'(2) Gegevens per set'!B:V, 13, FALSE) = "", "", VLOOKUP(B112,'(2) Gegevens per set'!B:V, 13, FALSE)), "")</f>
        <v/>
      </c>
      <c r="P112" s="64" t="str">
        <f>IF($P$13="Ja", IF(VLOOKUP(B112,'(2) Gegevens per set'!B:V, 14, FALSE) = "", "", VLOOKUP(B112,'(2) Gegevens per set'!B:V, 14, FALSE)), "")</f>
        <v/>
      </c>
      <c r="Q112" s="72" t="str">
        <f>IF($Q$13="Ja", IF(VLOOKUP(B112,'(2) Gegevens per set'!B:V, 15, FALSE) = "", "", VLOOKUP(B112,'(2) Gegevens per set'!B:V, 15, FALSE)), "")</f>
        <v/>
      </c>
      <c r="R112" s="64" t="str">
        <f>IF($R$13="Ja", IF(VLOOKUP(B112,'(2) Gegevens per set'!B:V, 16, FALSE) = "", "", VLOOKUP(B112,'(2) Gegevens per set'!B:V, 16, FALSE)), "")</f>
        <v/>
      </c>
      <c r="S112" s="72" t="str">
        <f>IF($S$13="Ja", IF(VLOOKUP(B112,'(2) Gegevens per set'!B:V, 17, FALSE) = "", "", VLOOKUP(B112,'(2) Gegevens per set'!B:V, 17, FALSE)), "")</f>
        <v/>
      </c>
      <c r="T112" s="64" t="str">
        <f>IF($T$13="Ja", IF(VLOOKUP(B112,'(2) Gegevens per set'!B:V, 18, FALSE) = "", "", VLOOKUP(B112,'(2) Gegevens per set'!B:V, 18, FALSE)), "")</f>
        <v/>
      </c>
      <c r="U112" s="72" t="str">
        <f>IF($U$13="Ja", IF(VLOOKUP(B112,'(2) Gegevens per set'!B:V, 19, FALSE) = "", "", VLOOKUP(B112,'(2) Gegevens per set'!B:V, 19, FALSE)), "")</f>
        <v/>
      </c>
      <c r="V112" s="72" t="str">
        <f>IF($V$13="Ja", IF(VLOOKUP(B112,'(2) Gegevens per set'!B:V, 20, FALSE) = "", "", VLOOKUP(B112,'(2) Gegevens per set'!B:V, 20, FALSE)), "")</f>
        <v/>
      </c>
      <c r="W112" s="72" t="str">
        <f>IF($W$13="Ja", IF(VLOOKUP(B112,'(2) Gegevens per set'!B:V, 21, FALSE) = "", "", VLOOKUP(B112,'(2) Gegevens per set'!B:V, 21, FALSE)), "")</f>
        <v/>
      </c>
      <c r="X112" s="83" t="str" cm="1">
        <f t="array" ref="X112">IF($C$6&lt;&gt;"x","",IF(OR(E112:W112&lt;&gt;""),"x",""))</f>
        <v/>
      </c>
      <c r="Y112" s="83" t="str">
        <f>IF($C$8="x", IF(VLOOKUP(B112,'(2) Gegevens per set'!B:Y, 22, FALSE) = "", "", VLOOKUP(B112,'(2) Gegevens per set'!B:Y, 22, FALSE)), "")</f>
        <v/>
      </c>
      <c r="Z112" s="83" t="str">
        <f>IF($C$9="x", IF(VLOOKUP(B112,'(2) Gegevens per set'!B:Y, 23, FALSE) = "", "", VLOOKUP(B112,'(2) Gegevens per set'!B:Y, 23, FALSE)), "")</f>
        <v/>
      </c>
      <c r="AA112" s="83" t="str">
        <f>IF($C$7="x", IF(VLOOKUP(B112,'(2) Gegevens per set'!B:Y, 24, FALSE) = "", "", VLOOKUP(B112,'(2) Gegevens per set'!B:Y, 24, FALSE)), "")</f>
        <v/>
      </c>
    </row>
    <row r="113" spans="2:27" x14ac:dyDescent="0.25">
      <c r="B113" s="42" t="s">
        <v>124</v>
      </c>
      <c r="C113" s="43"/>
      <c r="D113" s="43"/>
      <c r="E113" s="47" t="str">
        <f>IF($E$13="Ja", IF(VLOOKUP(B113,'(2) Gegevens per set'!B:V, 3, FALSE) = "", "", VLOOKUP(B113,'(2) Gegevens per set'!B:V, 3, FALSE)), "")</f>
        <v/>
      </c>
      <c r="F113" s="47" t="str">
        <f>IF($F$13="Ja", IF(VLOOKUP(B113,'(2) Gegevens per set'!B:V, 4, FALSE) = "", "", VLOOKUP(B113,'(2) Gegevens per set'!B:V, 4, FALSE)), "")</f>
        <v/>
      </c>
      <c r="G113" s="47" t="str">
        <f>IF($G$13="Ja", IF(VLOOKUP(B113,'(2) Gegevens per set'!B:V, 5, FALSE) = "", "", VLOOKUP(B113,'(2) Gegevens per set'!B:V, 5, FALSE)), "")</f>
        <v/>
      </c>
      <c r="H113" s="47" t="str">
        <f>IF($H$13="Ja", IF(VLOOKUP(B113,'(2) Gegevens per set'!B:V, 6, FALSE) = "", "", VLOOKUP(B113,'(2) Gegevens per set'!B:V, 6, FALSE)), "")</f>
        <v/>
      </c>
      <c r="I113" s="47" t="str">
        <f>IF($I$13="Ja", IF(VLOOKUP(B113,'(2) Gegevens per set'!B:V, 7, FALSE) = "", "", VLOOKUP(B113,'(2) Gegevens per set'!B:V, 7, FALSE)), "")</f>
        <v/>
      </c>
      <c r="J113" s="47" t="str">
        <f>IF($J$13="Ja", IF(VLOOKUP(B113,'(2) Gegevens per set'!B:V, 8, FALSE) = "", "", VLOOKUP(B113,'(2) Gegevens per set'!B:V, 8, FALSE)), "")</f>
        <v/>
      </c>
      <c r="K113" s="47" t="str">
        <f>IF($K$13="Ja", IF(VLOOKUP(B113,'(2) Gegevens per set'!B:V, 9, FALSE) = "", "", VLOOKUP(B113,'(2) Gegevens per set'!B:V, 9, FALSE)), "")</f>
        <v/>
      </c>
      <c r="L113" s="47" t="str">
        <f>IF($L$13="Ja", IF(VLOOKUP(B113,'(2) Gegevens per set'!B:V, 10, FALSE) = "", "", VLOOKUP(B113,'(2) Gegevens per set'!B:V, 10, FALSE)), "")</f>
        <v/>
      </c>
      <c r="M113" s="47" t="str">
        <f>IF($M$13="Ja", IF(VLOOKUP(B113,'(2) Gegevens per set'!B:V, 11, FALSE) = "", "", VLOOKUP(B113,'(2) Gegevens per set'!B:V, 11, FALSE)), "")</f>
        <v/>
      </c>
      <c r="N113" s="47" t="str">
        <f>IF($N$13="Ja", IF(VLOOKUP(B113,'(2) Gegevens per set'!B:V, 12, FALSE) = "", "", VLOOKUP(B113,'(2) Gegevens per set'!B:V, 12, FALSE)), "")</f>
        <v/>
      </c>
      <c r="O113" s="47" t="str">
        <f>IF($O$13="Ja", IF(VLOOKUP(B113,'(2) Gegevens per set'!B:V, 13, FALSE) = "", "", VLOOKUP(B113,'(2) Gegevens per set'!B:V, 13, FALSE)), "")</f>
        <v/>
      </c>
      <c r="P113" s="47" t="str">
        <f>IF($P$13="Ja", IF(VLOOKUP(B113,'(2) Gegevens per set'!B:V, 14, FALSE) = "", "", VLOOKUP(B113,'(2) Gegevens per set'!B:V, 14, FALSE)), "")</f>
        <v/>
      </c>
      <c r="Q113" s="47" t="str">
        <f>IF($Q$13="Ja", IF(VLOOKUP(B113,'(2) Gegevens per set'!B:V, 15, FALSE) = "", "", VLOOKUP(B113,'(2) Gegevens per set'!B:V, 15, FALSE)), "")</f>
        <v/>
      </c>
      <c r="R113" s="47" t="str">
        <f>IF($R$13="Ja", IF(VLOOKUP(B113,'(2) Gegevens per set'!B:V, 16, FALSE) = "", "", VLOOKUP(B113,'(2) Gegevens per set'!B:V, 16, FALSE)), "")</f>
        <v/>
      </c>
      <c r="S113" s="47" t="str">
        <f>IF($S$13="Ja", IF(VLOOKUP(B113,'(2) Gegevens per set'!B:V, 17, FALSE) = "", "", VLOOKUP(B113,'(2) Gegevens per set'!B:V, 17, FALSE)), "")</f>
        <v/>
      </c>
      <c r="T113" s="47" t="str">
        <f>IF($T$13="Ja", IF(VLOOKUP(B113,'(2) Gegevens per set'!B:V, 18, FALSE) = "", "", VLOOKUP(B113,'(2) Gegevens per set'!B:V, 18, FALSE)), "")</f>
        <v/>
      </c>
      <c r="U113" s="47" t="str">
        <f>IF($U$13="Ja", IF(VLOOKUP(B113,'(2) Gegevens per set'!B:V, 19, FALSE) = "", "", VLOOKUP(B113,'(2) Gegevens per set'!B:V, 19, FALSE)), "")</f>
        <v/>
      </c>
      <c r="V113" s="47" t="str">
        <f>IF($V$13="Ja", IF(VLOOKUP(B113,'(2) Gegevens per set'!B:V, 20, FALSE) = "", "", VLOOKUP(B113,'(2) Gegevens per set'!B:V, 20, FALSE)), "")</f>
        <v/>
      </c>
      <c r="W113" s="47" t="str">
        <f>IF($W$13="Ja", IF(VLOOKUP(B113,'(2) Gegevens per set'!B:V, 21, FALSE) = "", "", VLOOKUP(B113,'(2) Gegevens per set'!B:V, 21, FALSE)), "")</f>
        <v/>
      </c>
      <c r="X113" s="81" t="str" cm="1">
        <f t="array" ref="X113">IF($C$6&lt;&gt;"x","",IF(OR(E113:W113&lt;&gt;""),"x",""))</f>
        <v/>
      </c>
      <c r="Y113" s="81" t="str">
        <f>IF($C$8="x", IF(VLOOKUP(B113,'(2) Gegevens per set'!B:Y, 22, FALSE) = "", "", VLOOKUP(B113,'(2) Gegevens per set'!B:Y, 22, FALSE)), "")</f>
        <v/>
      </c>
      <c r="Z113" s="81" t="str">
        <f>IF($C$9="x", IF(VLOOKUP(B113,'(2) Gegevens per set'!B:Y, 23, FALSE) = "", "", VLOOKUP(B113,'(2) Gegevens per set'!B:Y, 23, FALSE)), "")</f>
        <v/>
      </c>
      <c r="AA113" s="81" t="str">
        <f>IF($C$7="x", IF(VLOOKUP(B113,'(2) Gegevens per set'!B:Y, 24, FALSE) = "", "", VLOOKUP(B113,'(2) Gegevens per set'!B:Y, 24, FALSE)), "")</f>
        <v/>
      </c>
    </row>
    <row r="114" spans="2:27" x14ac:dyDescent="0.25">
      <c r="B114" s="60" t="s">
        <v>125</v>
      </c>
      <c r="C114" s="30" t="s">
        <v>6</v>
      </c>
      <c r="D114" s="30"/>
      <c r="E114" s="72" t="str">
        <f>IF($E$13="Ja", IF(VLOOKUP(B114,'(2) Gegevens per set'!B:V, 3, FALSE) = "", "", VLOOKUP(B114,'(2) Gegevens per set'!B:V, 3, FALSE)), "")</f>
        <v/>
      </c>
      <c r="F114" s="72" t="str">
        <f>IF($F$13="Ja", IF(VLOOKUP(B114,'(2) Gegevens per set'!B:V, 4, FALSE) = "", "", VLOOKUP(B114,'(2) Gegevens per set'!B:V, 4, FALSE)), "")</f>
        <v/>
      </c>
      <c r="G114" s="68" t="str">
        <f>IF($G$13="Ja", IF(VLOOKUP(B114,'(2) Gegevens per set'!B:V, 5, FALSE) = "", "", VLOOKUP(B114,'(2) Gegevens per set'!B:V, 5, FALSE)), "")</f>
        <v/>
      </c>
      <c r="H114" s="64" t="str">
        <f>IF($H$13="Ja", IF(VLOOKUP(B114,'(2) Gegevens per set'!B:V, 6, FALSE) = "", "", VLOOKUP(B114,'(2) Gegevens per set'!B:V, 6, FALSE)), "")</f>
        <v/>
      </c>
      <c r="I114" s="72" t="str">
        <f>IF($I$13="Ja", IF(VLOOKUP(B114,'(2) Gegevens per set'!B:V, 7, FALSE) = "", "", VLOOKUP(B114,'(2) Gegevens per set'!B:V, 7, FALSE)), "")</f>
        <v/>
      </c>
      <c r="J114" s="72" t="str">
        <f>IF($J$13="Ja", IF(VLOOKUP(B114,'(2) Gegevens per set'!B:V, 8, FALSE) = "", "", VLOOKUP(B114,'(2) Gegevens per set'!B:V, 8, FALSE)), "")</f>
        <v/>
      </c>
      <c r="K114" s="64" t="str">
        <f>IF($K$13="Ja", IF(VLOOKUP(B114,'(2) Gegevens per set'!B:V, 9, FALSE) = "", "", VLOOKUP(B114,'(2) Gegevens per set'!B:V, 9, FALSE)), "")</f>
        <v/>
      </c>
      <c r="L114" s="72" t="str">
        <f>IF($L$13="Ja", IF(VLOOKUP(B114,'(2) Gegevens per set'!B:V, 10, FALSE) = "", "", VLOOKUP(B114,'(2) Gegevens per set'!B:V, 10, FALSE)), "")</f>
        <v/>
      </c>
      <c r="M114" s="72" t="str">
        <f>IF($M$13="Ja", IF(VLOOKUP(B114,'(2) Gegevens per set'!B:V, 11, FALSE) = "", "", VLOOKUP(B114,'(2) Gegevens per set'!B:V, 11, FALSE)), "")</f>
        <v/>
      </c>
      <c r="N114" s="64" t="str">
        <f>IF($N$13="Ja", IF(VLOOKUP(B114,'(2) Gegevens per set'!B:V, 12, FALSE) = "", "", VLOOKUP(B114,'(2) Gegevens per set'!B:V, 12, FALSE)), "")</f>
        <v/>
      </c>
      <c r="O114" s="72" t="str">
        <f>IF($O$13="Ja", IF(VLOOKUP(B114,'(2) Gegevens per set'!B:V, 13, FALSE) = "", "", VLOOKUP(B114,'(2) Gegevens per set'!B:V, 13, FALSE)), "")</f>
        <v/>
      </c>
      <c r="P114" s="64" t="str">
        <f>IF($P$13="Ja", IF(VLOOKUP(B114,'(2) Gegevens per set'!B:V, 14, FALSE) = "", "", VLOOKUP(B114,'(2) Gegevens per set'!B:V, 14, FALSE)), "")</f>
        <v/>
      </c>
      <c r="Q114" s="72" t="str">
        <f>IF($Q$13="Ja", IF(VLOOKUP(B114,'(2) Gegevens per set'!B:V, 15, FALSE) = "", "", VLOOKUP(B114,'(2) Gegevens per set'!B:V, 15, FALSE)), "")</f>
        <v/>
      </c>
      <c r="R114" s="64" t="str">
        <f>IF($R$13="Ja", IF(VLOOKUP(B114,'(2) Gegevens per set'!B:V, 16, FALSE) = "", "", VLOOKUP(B114,'(2) Gegevens per set'!B:V, 16, FALSE)), "")</f>
        <v/>
      </c>
      <c r="S114" s="72" t="str">
        <f>IF($S$13="Ja", IF(VLOOKUP(B114,'(2) Gegevens per set'!B:V, 17, FALSE) = "", "", VLOOKUP(B114,'(2) Gegevens per set'!B:V, 17, FALSE)), "")</f>
        <v/>
      </c>
      <c r="T114" s="64" t="str">
        <f>IF($T$13="Ja", IF(VLOOKUP(B114,'(2) Gegevens per set'!B:V, 18, FALSE) = "", "", VLOOKUP(B114,'(2) Gegevens per set'!B:V, 18, FALSE)), "")</f>
        <v/>
      </c>
      <c r="U114" s="72" t="str">
        <f>IF($U$13="Ja", IF(VLOOKUP(B114,'(2) Gegevens per set'!B:V, 19, FALSE) = "", "", VLOOKUP(B114,'(2) Gegevens per set'!B:V, 19, FALSE)), "")</f>
        <v/>
      </c>
      <c r="V114" s="72" t="str">
        <f>IF($V$13="Ja", IF(VLOOKUP(B114,'(2) Gegevens per set'!B:V, 20, FALSE) = "", "", VLOOKUP(B114,'(2) Gegevens per set'!B:V, 20, FALSE)), "")</f>
        <v/>
      </c>
      <c r="W114" s="72" t="str">
        <f>IF($W$13="Ja", IF(VLOOKUP(B114,'(2) Gegevens per set'!B:V, 21, FALSE) = "", "", VLOOKUP(B114,'(2) Gegevens per set'!B:V, 21, FALSE)), "")</f>
        <v/>
      </c>
      <c r="X114" s="83" t="str" cm="1">
        <f t="array" ref="X114">IF($C$6&lt;&gt;"x","",IF(OR(E114:W114&lt;&gt;""),"x",""))</f>
        <v/>
      </c>
      <c r="Y114" s="83" t="str">
        <f>IF($C$8="x", IF(VLOOKUP(B114,'(2) Gegevens per set'!B:Y, 22, FALSE) = "", "", VLOOKUP(B114,'(2) Gegevens per set'!B:Y, 22, FALSE)), "")</f>
        <v/>
      </c>
      <c r="Z114" s="83" t="str">
        <f>IF($C$9="x", IF(VLOOKUP(B114,'(2) Gegevens per set'!B:Y, 23, FALSE) = "", "", VLOOKUP(B114,'(2) Gegevens per set'!B:Y, 23, FALSE)), "")</f>
        <v/>
      </c>
      <c r="AA114" s="83" t="str">
        <f>IF($C$7="x", IF(VLOOKUP(B114,'(2) Gegevens per set'!B:Y, 24, FALSE) = "", "", VLOOKUP(B114,'(2) Gegevens per set'!B:Y, 24, FALSE)), "")</f>
        <v/>
      </c>
    </row>
    <row r="115" spans="2:27" x14ac:dyDescent="0.25">
      <c r="B115" s="60" t="s">
        <v>126</v>
      </c>
      <c r="C115" s="30" t="s">
        <v>8</v>
      </c>
      <c r="D115" s="30"/>
      <c r="E115" s="72" t="str">
        <f>IF($E$13="Ja", IF(VLOOKUP(B115,'(2) Gegevens per set'!B:V, 3, FALSE) = "", "", VLOOKUP(B115,'(2) Gegevens per set'!B:V, 3, FALSE)), "")</f>
        <v/>
      </c>
      <c r="F115" s="72" t="str">
        <f>IF($F$13="Ja", IF(VLOOKUP(B115,'(2) Gegevens per set'!B:V, 4, FALSE) = "", "", VLOOKUP(B115,'(2) Gegevens per set'!B:V, 4, FALSE)), "")</f>
        <v/>
      </c>
      <c r="G115" s="68" t="str">
        <f>IF($G$13="Ja", IF(VLOOKUP(B115,'(2) Gegevens per set'!B:V, 5, FALSE) = "", "", VLOOKUP(B115,'(2) Gegevens per set'!B:V, 5, FALSE)), "")</f>
        <v/>
      </c>
      <c r="H115" s="64" t="str">
        <f>IF($H$13="Ja", IF(VLOOKUP(B115,'(2) Gegevens per set'!B:V, 6, FALSE) = "", "", VLOOKUP(B115,'(2) Gegevens per set'!B:V, 6, FALSE)), "")</f>
        <v/>
      </c>
      <c r="I115" s="72" t="str">
        <f>IF($I$13="Ja", IF(VLOOKUP(B115,'(2) Gegevens per set'!B:V, 7, FALSE) = "", "", VLOOKUP(B115,'(2) Gegevens per set'!B:V, 7, FALSE)), "")</f>
        <v/>
      </c>
      <c r="J115" s="72" t="str">
        <f>IF($J$13="Ja", IF(VLOOKUP(B115,'(2) Gegevens per set'!B:V, 8, FALSE) = "", "", VLOOKUP(B115,'(2) Gegevens per set'!B:V, 8, FALSE)), "")</f>
        <v/>
      </c>
      <c r="K115" s="64" t="str">
        <f>IF($K$13="Ja", IF(VLOOKUP(B115,'(2) Gegevens per set'!B:V, 9, FALSE) = "", "", VLOOKUP(B115,'(2) Gegevens per set'!B:V, 9, FALSE)), "")</f>
        <v/>
      </c>
      <c r="L115" s="72" t="str">
        <f>IF($L$13="Ja", IF(VLOOKUP(B115,'(2) Gegevens per set'!B:V, 10, FALSE) = "", "", VLOOKUP(B115,'(2) Gegevens per set'!B:V, 10, FALSE)), "")</f>
        <v/>
      </c>
      <c r="M115" s="72" t="str">
        <f>IF($M$13="Ja", IF(VLOOKUP(B115,'(2) Gegevens per set'!B:V, 11, FALSE) = "", "", VLOOKUP(B115,'(2) Gegevens per set'!B:V, 11, FALSE)), "")</f>
        <v/>
      </c>
      <c r="N115" s="64" t="str">
        <f>IF($N$13="Ja", IF(VLOOKUP(B115,'(2) Gegevens per set'!B:V, 12, FALSE) = "", "", VLOOKUP(B115,'(2) Gegevens per set'!B:V, 12, FALSE)), "")</f>
        <v/>
      </c>
      <c r="O115" s="72" t="str">
        <f>IF($O$13="Ja", IF(VLOOKUP(B115,'(2) Gegevens per set'!B:V, 13, FALSE) = "", "", VLOOKUP(B115,'(2) Gegevens per set'!B:V, 13, FALSE)), "")</f>
        <v/>
      </c>
      <c r="P115" s="64" t="str">
        <f>IF($P$13="Ja", IF(VLOOKUP(B115,'(2) Gegevens per set'!B:V, 14, FALSE) = "", "", VLOOKUP(B115,'(2) Gegevens per set'!B:V, 14, FALSE)), "")</f>
        <v/>
      </c>
      <c r="Q115" s="72" t="str">
        <f>IF($Q$13="Ja", IF(VLOOKUP(B115,'(2) Gegevens per set'!B:V, 15, FALSE) = "", "", VLOOKUP(B115,'(2) Gegevens per set'!B:V, 15, FALSE)), "")</f>
        <v/>
      </c>
      <c r="R115" s="64" t="str">
        <f>IF($R$13="Ja", IF(VLOOKUP(B115,'(2) Gegevens per set'!B:V, 16, FALSE) = "", "", VLOOKUP(B115,'(2) Gegevens per set'!B:V, 16, FALSE)), "")</f>
        <v/>
      </c>
      <c r="S115" s="72" t="str">
        <f>IF($S$13="Ja", IF(VLOOKUP(B115,'(2) Gegevens per set'!B:V, 17, FALSE) = "", "", VLOOKUP(B115,'(2) Gegevens per set'!B:V, 17, FALSE)), "")</f>
        <v/>
      </c>
      <c r="T115" s="64" t="str">
        <f>IF($T$13="Ja", IF(VLOOKUP(B115,'(2) Gegevens per set'!B:V, 18, FALSE) = "", "", VLOOKUP(B115,'(2) Gegevens per set'!B:V, 18, FALSE)), "")</f>
        <v/>
      </c>
      <c r="U115" s="72" t="str">
        <f>IF($U$13="Ja", IF(VLOOKUP(B115,'(2) Gegevens per set'!B:V, 19, FALSE) = "", "", VLOOKUP(B115,'(2) Gegevens per set'!B:V, 19, FALSE)), "")</f>
        <v/>
      </c>
      <c r="V115" s="72" t="str">
        <f>IF($V$13="Ja", IF(VLOOKUP(B115,'(2) Gegevens per set'!B:V, 20, FALSE) = "", "", VLOOKUP(B115,'(2) Gegevens per set'!B:V, 20, FALSE)), "")</f>
        <v/>
      </c>
      <c r="W115" s="72" t="str">
        <f>IF($W$13="Ja", IF(VLOOKUP(B115,'(2) Gegevens per set'!B:V, 21, FALSE) = "", "", VLOOKUP(B115,'(2) Gegevens per set'!B:V, 21, FALSE)), "")</f>
        <v/>
      </c>
      <c r="X115" s="83" t="str" cm="1">
        <f t="array" ref="X115">IF($C$6&lt;&gt;"x","",IF(OR(E115:W115&lt;&gt;""),"x",""))</f>
        <v/>
      </c>
      <c r="Y115" s="83" t="str">
        <f>IF($C$8="x", IF(VLOOKUP(B115,'(2) Gegevens per set'!B:Y, 22, FALSE) = "", "", VLOOKUP(B115,'(2) Gegevens per set'!B:Y, 22, FALSE)), "")</f>
        <v/>
      </c>
      <c r="Z115" s="83" t="str">
        <f>IF($C$9="x", IF(VLOOKUP(B115,'(2) Gegevens per set'!B:Y, 23, FALSE) = "", "", VLOOKUP(B115,'(2) Gegevens per set'!B:Y, 23, FALSE)), "")</f>
        <v/>
      </c>
      <c r="AA115" s="83" t="str">
        <f>IF($C$7="x", IF(VLOOKUP(B115,'(2) Gegevens per set'!B:Y, 24, FALSE) = "", "", VLOOKUP(B115,'(2) Gegevens per set'!B:Y, 24, FALSE)), "")</f>
        <v/>
      </c>
    </row>
    <row r="116" spans="2:27" x14ac:dyDescent="0.25">
      <c r="B116" s="60" t="s">
        <v>127</v>
      </c>
      <c r="C116" s="30" t="s">
        <v>10</v>
      </c>
      <c r="D116" s="30"/>
      <c r="E116" s="72" t="str">
        <f>IF($E$13="Ja", IF(VLOOKUP(B116,'(2) Gegevens per set'!B:V, 3, FALSE) = "", "", VLOOKUP(B116,'(2) Gegevens per set'!B:V, 3, FALSE)), "")</f>
        <v/>
      </c>
      <c r="F116" s="72" t="str">
        <f>IF($F$13="Ja", IF(VLOOKUP(B116,'(2) Gegevens per set'!B:V, 4, FALSE) = "", "", VLOOKUP(B116,'(2) Gegevens per set'!B:V, 4, FALSE)), "")</f>
        <v/>
      </c>
      <c r="G116" s="68" t="str">
        <f>IF($G$13="Ja", IF(VLOOKUP(B116,'(2) Gegevens per set'!B:V, 5, FALSE) = "", "", VLOOKUP(B116,'(2) Gegevens per set'!B:V, 5, FALSE)), "")</f>
        <v/>
      </c>
      <c r="H116" s="64" t="str">
        <f>IF($H$13="Ja", IF(VLOOKUP(B116,'(2) Gegevens per set'!B:V, 6, FALSE) = "", "", VLOOKUP(B116,'(2) Gegevens per set'!B:V, 6, FALSE)), "")</f>
        <v/>
      </c>
      <c r="I116" s="72" t="str">
        <f>IF($I$13="Ja", IF(VLOOKUP(B116,'(2) Gegevens per set'!B:V, 7, FALSE) = "", "", VLOOKUP(B116,'(2) Gegevens per set'!B:V, 7, FALSE)), "")</f>
        <v/>
      </c>
      <c r="J116" s="72" t="str">
        <f>IF($J$13="Ja", IF(VLOOKUP(B116,'(2) Gegevens per set'!B:V, 8, FALSE) = "", "", VLOOKUP(B116,'(2) Gegevens per set'!B:V, 8, FALSE)), "")</f>
        <v/>
      </c>
      <c r="K116" s="64" t="str">
        <f>IF($K$13="Ja", IF(VLOOKUP(B116,'(2) Gegevens per set'!B:V, 9, FALSE) = "", "", VLOOKUP(B116,'(2) Gegevens per set'!B:V, 9, FALSE)), "")</f>
        <v/>
      </c>
      <c r="L116" s="72" t="str">
        <f>IF($L$13="Ja", IF(VLOOKUP(B116,'(2) Gegevens per set'!B:V, 10, FALSE) = "", "", VLOOKUP(B116,'(2) Gegevens per set'!B:V, 10, FALSE)), "")</f>
        <v/>
      </c>
      <c r="M116" s="72" t="str">
        <f>IF($M$13="Ja", IF(VLOOKUP(B116,'(2) Gegevens per set'!B:V, 11, FALSE) = "", "", VLOOKUP(B116,'(2) Gegevens per set'!B:V, 11, FALSE)), "")</f>
        <v/>
      </c>
      <c r="N116" s="64" t="str">
        <f>IF($N$13="Ja", IF(VLOOKUP(B116,'(2) Gegevens per set'!B:V, 12, FALSE) = "", "", VLOOKUP(B116,'(2) Gegevens per set'!B:V, 12, FALSE)), "")</f>
        <v/>
      </c>
      <c r="O116" s="72" t="str">
        <f>IF($O$13="Ja", IF(VLOOKUP(B116,'(2) Gegevens per set'!B:V, 13, FALSE) = "", "", VLOOKUP(B116,'(2) Gegevens per set'!B:V, 13, FALSE)), "")</f>
        <v/>
      </c>
      <c r="P116" s="64" t="str">
        <f>IF($P$13="Ja", IF(VLOOKUP(B116,'(2) Gegevens per set'!B:V, 14, FALSE) = "", "", VLOOKUP(B116,'(2) Gegevens per set'!B:V, 14, FALSE)), "")</f>
        <v/>
      </c>
      <c r="Q116" s="72" t="str">
        <f>IF($Q$13="Ja", IF(VLOOKUP(B116,'(2) Gegevens per set'!B:V, 15, FALSE) = "", "", VLOOKUP(B116,'(2) Gegevens per set'!B:V, 15, FALSE)), "")</f>
        <v/>
      </c>
      <c r="R116" s="64" t="str">
        <f>IF($R$13="Ja", IF(VLOOKUP(B116,'(2) Gegevens per set'!B:V, 16, FALSE) = "", "", VLOOKUP(B116,'(2) Gegevens per set'!B:V, 16, FALSE)), "")</f>
        <v/>
      </c>
      <c r="S116" s="72" t="str">
        <f>IF($S$13="Ja", IF(VLOOKUP(B116,'(2) Gegevens per set'!B:V, 17, FALSE) = "", "", VLOOKUP(B116,'(2) Gegevens per set'!B:V, 17, FALSE)), "")</f>
        <v/>
      </c>
      <c r="T116" s="64" t="str">
        <f>IF($T$13="Ja", IF(VLOOKUP(B116,'(2) Gegevens per set'!B:V, 18, FALSE) = "", "", VLOOKUP(B116,'(2) Gegevens per set'!B:V, 18, FALSE)), "")</f>
        <v/>
      </c>
      <c r="U116" s="72" t="str">
        <f>IF($U$13="Ja", IF(VLOOKUP(B116,'(2) Gegevens per set'!B:V, 19, FALSE) = "", "", VLOOKUP(B116,'(2) Gegevens per set'!B:V, 19, FALSE)), "")</f>
        <v/>
      </c>
      <c r="V116" s="72" t="str">
        <f>IF($V$13="Ja", IF(VLOOKUP(B116,'(2) Gegevens per set'!B:V, 20, FALSE) = "", "", VLOOKUP(B116,'(2) Gegevens per set'!B:V, 20, FALSE)), "")</f>
        <v/>
      </c>
      <c r="W116" s="72" t="str">
        <f>IF($W$13="Ja", IF(VLOOKUP(B116,'(2) Gegevens per set'!B:V, 21, FALSE) = "", "", VLOOKUP(B116,'(2) Gegevens per set'!B:V, 21, FALSE)), "")</f>
        <v/>
      </c>
      <c r="X116" s="83" t="str" cm="1">
        <f t="array" ref="X116">IF($C$6&lt;&gt;"x","",IF(OR(E116:W116&lt;&gt;""),"x",""))</f>
        <v/>
      </c>
      <c r="Y116" s="83" t="str">
        <f>IF($C$8="x", IF(VLOOKUP(B116,'(2) Gegevens per set'!B:Y, 22, FALSE) = "", "", VLOOKUP(B116,'(2) Gegevens per set'!B:Y, 22, FALSE)), "")</f>
        <v/>
      </c>
      <c r="Z116" s="83" t="str">
        <f>IF($C$9="x", IF(VLOOKUP(B116,'(2) Gegevens per set'!B:Y, 23, FALSE) = "", "", VLOOKUP(B116,'(2) Gegevens per set'!B:Y, 23, FALSE)), "")</f>
        <v/>
      </c>
      <c r="AA116" s="83" t="str">
        <f>IF($C$7="x", IF(VLOOKUP(B116,'(2) Gegevens per set'!B:Y, 24, FALSE) = "", "", VLOOKUP(B116,'(2) Gegevens per set'!B:Y, 24, FALSE)), "")</f>
        <v/>
      </c>
    </row>
    <row r="117" spans="2:27" x14ac:dyDescent="0.25">
      <c r="B117" s="60" t="s">
        <v>128</v>
      </c>
      <c r="C117" s="30" t="s">
        <v>12</v>
      </c>
      <c r="D117" s="30"/>
      <c r="E117" s="72" t="str">
        <f>IF($E$13="Ja", IF(VLOOKUP(B117,'(2) Gegevens per set'!B:V, 3, FALSE) = "", "", VLOOKUP(B117,'(2) Gegevens per set'!B:V, 3, FALSE)), "")</f>
        <v/>
      </c>
      <c r="F117" s="72" t="str">
        <f>IF($F$13="Ja", IF(VLOOKUP(B117,'(2) Gegevens per set'!B:V, 4, FALSE) = "", "", VLOOKUP(B117,'(2) Gegevens per set'!B:V, 4, FALSE)), "")</f>
        <v/>
      </c>
      <c r="G117" s="68" t="str">
        <f>IF($G$13="Ja", IF(VLOOKUP(B117,'(2) Gegevens per set'!B:V, 5, FALSE) = "", "", VLOOKUP(B117,'(2) Gegevens per set'!B:V, 5, FALSE)), "")</f>
        <v/>
      </c>
      <c r="H117" s="64" t="str">
        <f>IF($H$13="Ja", IF(VLOOKUP(B117,'(2) Gegevens per set'!B:V, 6, FALSE) = "", "", VLOOKUP(B117,'(2) Gegevens per set'!B:V, 6, FALSE)), "")</f>
        <v/>
      </c>
      <c r="I117" s="72" t="str">
        <f>IF($I$13="Ja", IF(VLOOKUP(B117,'(2) Gegevens per set'!B:V, 7, FALSE) = "", "", VLOOKUP(B117,'(2) Gegevens per set'!B:V, 7, FALSE)), "")</f>
        <v/>
      </c>
      <c r="J117" s="72" t="str">
        <f>IF($J$13="Ja", IF(VLOOKUP(B117,'(2) Gegevens per set'!B:V, 8, FALSE) = "", "", VLOOKUP(B117,'(2) Gegevens per set'!B:V, 8, FALSE)), "")</f>
        <v/>
      </c>
      <c r="K117" s="64" t="str">
        <f>IF($K$13="Ja", IF(VLOOKUP(B117,'(2) Gegevens per set'!B:V, 9, FALSE) = "", "", VLOOKUP(B117,'(2) Gegevens per set'!B:V, 9, FALSE)), "")</f>
        <v/>
      </c>
      <c r="L117" s="72" t="str">
        <f>IF($L$13="Ja", IF(VLOOKUP(B117,'(2) Gegevens per set'!B:V, 10, FALSE) = "", "", VLOOKUP(B117,'(2) Gegevens per set'!B:V, 10, FALSE)), "")</f>
        <v/>
      </c>
      <c r="M117" s="72" t="str">
        <f>IF($M$13="Ja", IF(VLOOKUP(B117,'(2) Gegevens per set'!B:V, 11, FALSE) = "", "", VLOOKUP(B117,'(2) Gegevens per set'!B:V, 11, FALSE)), "")</f>
        <v/>
      </c>
      <c r="N117" s="64" t="str">
        <f>IF($N$13="Ja", IF(VLOOKUP(B117,'(2) Gegevens per set'!B:V, 12, FALSE) = "", "", VLOOKUP(B117,'(2) Gegevens per set'!B:V, 12, FALSE)), "")</f>
        <v/>
      </c>
      <c r="O117" s="72" t="str">
        <f>IF($O$13="Ja", IF(VLOOKUP(B117,'(2) Gegevens per set'!B:V, 13, FALSE) = "", "", VLOOKUP(B117,'(2) Gegevens per set'!B:V, 13, FALSE)), "")</f>
        <v/>
      </c>
      <c r="P117" s="64" t="str">
        <f>IF($P$13="Ja", IF(VLOOKUP(B117,'(2) Gegevens per set'!B:V, 14, FALSE) = "", "", VLOOKUP(B117,'(2) Gegevens per set'!B:V, 14, FALSE)), "")</f>
        <v/>
      </c>
      <c r="Q117" s="72" t="str">
        <f>IF($Q$13="Ja", IF(VLOOKUP(B117,'(2) Gegevens per set'!B:V, 15, FALSE) = "", "", VLOOKUP(B117,'(2) Gegevens per set'!B:V, 15, FALSE)), "")</f>
        <v/>
      </c>
      <c r="R117" s="64" t="str">
        <f>IF($R$13="Ja", IF(VLOOKUP(B117,'(2) Gegevens per set'!B:V, 16, FALSE) = "", "", VLOOKUP(B117,'(2) Gegevens per set'!B:V, 16, FALSE)), "")</f>
        <v/>
      </c>
      <c r="S117" s="72" t="str">
        <f>IF($S$13="Ja", IF(VLOOKUP(B117,'(2) Gegevens per set'!B:V, 17, FALSE) = "", "", VLOOKUP(B117,'(2) Gegevens per set'!B:V, 17, FALSE)), "")</f>
        <v/>
      </c>
      <c r="T117" s="64" t="str">
        <f>IF($T$13="Ja", IF(VLOOKUP(B117,'(2) Gegevens per set'!B:V, 18, FALSE) = "", "", VLOOKUP(B117,'(2) Gegevens per set'!B:V, 18, FALSE)), "")</f>
        <v/>
      </c>
      <c r="U117" s="72" t="str">
        <f>IF($U$13="Ja", IF(VLOOKUP(B117,'(2) Gegevens per set'!B:V, 19, FALSE) = "", "", VLOOKUP(B117,'(2) Gegevens per set'!B:V, 19, FALSE)), "")</f>
        <v/>
      </c>
      <c r="V117" s="72" t="str">
        <f>IF($V$13="Ja", IF(VLOOKUP(B117,'(2) Gegevens per set'!B:V, 20, FALSE) = "", "", VLOOKUP(B117,'(2) Gegevens per set'!B:V, 20, FALSE)), "")</f>
        <v/>
      </c>
      <c r="W117" s="72" t="str">
        <f>IF($W$13="Ja", IF(VLOOKUP(B117,'(2) Gegevens per set'!B:V, 21, FALSE) = "", "", VLOOKUP(B117,'(2) Gegevens per set'!B:V, 21, FALSE)), "")</f>
        <v/>
      </c>
      <c r="X117" s="83" t="str" cm="1">
        <f t="array" ref="X117">IF($C$6&lt;&gt;"x","",IF(OR(E117:W117&lt;&gt;""),"x",""))</f>
        <v/>
      </c>
      <c r="Y117" s="83" t="str">
        <f>IF($C$8="x", IF(VLOOKUP(B117,'(2) Gegevens per set'!B:Y, 22, FALSE) = "", "", VLOOKUP(B117,'(2) Gegevens per set'!B:Y, 22, FALSE)), "")</f>
        <v/>
      </c>
      <c r="Z117" s="83" t="str">
        <f>IF($C$9="x", IF(VLOOKUP(B117,'(2) Gegevens per set'!B:Y, 23, FALSE) = "", "", VLOOKUP(B117,'(2) Gegevens per set'!B:Y, 23, FALSE)), "")</f>
        <v/>
      </c>
      <c r="AA117" s="83" t="str">
        <f>IF($C$7="x", IF(VLOOKUP(B117,'(2) Gegevens per set'!B:Y, 24, FALSE) = "", "", VLOOKUP(B117,'(2) Gegevens per set'!B:Y, 24, FALSE)), "")</f>
        <v/>
      </c>
    </row>
    <row r="118" spans="2:27" x14ac:dyDescent="0.25">
      <c r="B118" s="60" t="s">
        <v>129</v>
      </c>
      <c r="C118" s="30" t="s">
        <v>14</v>
      </c>
      <c r="D118" s="30"/>
      <c r="E118" s="72" t="str">
        <f>IF($E$13="Ja", IF(VLOOKUP(B118,'(2) Gegevens per set'!B:V, 3, FALSE) = "", "", VLOOKUP(B118,'(2) Gegevens per set'!B:V, 3, FALSE)), "")</f>
        <v/>
      </c>
      <c r="F118" s="72" t="str">
        <f>IF($F$13="Ja", IF(VLOOKUP(B118,'(2) Gegevens per set'!B:V, 4, FALSE) = "", "", VLOOKUP(B118,'(2) Gegevens per set'!B:V, 4, FALSE)), "")</f>
        <v/>
      </c>
      <c r="G118" s="68" t="str">
        <f>IF($G$13="Ja", IF(VLOOKUP(B118,'(2) Gegevens per set'!B:V, 5, FALSE) = "", "", VLOOKUP(B118,'(2) Gegevens per set'!B:V, 5, FALSE)), "")</f>
        <v/>
      </c>
      <c r="H118" s="64" t="str">
        <f>IF($H$13="Ja", IF(VLOOKUP(B118,'(2) Gegevens per set'!B:V, 6, FALSE) = "", "", VLOOKUP(B118,'(2) Gegevens per set'!B:V, 6, FALSE)), "")</f>
        <v/>
      </c>
      <c r="I118" s="72" t="str">
        <f>IF($I$13="Ja", IF(VLOOKUP(B118,'(2) Gegevens per set'!B:V, 7, FALSE) = "", "", VLOOKUP(B118,'(2) Gegevens per set'!B:V, 7, FALSE)), "")</f>
        <v/>
      </c>
      <c r="J118" s="72" t="str">
        <f>IF($J$13="Ja", IF(VLOOKUP(B118,'(2) Gegevens per set'!B:V, 8, FALSE) = "", "", VLOOKUP(B118,'(2) Gegevens per set'!B:V, 8, FALSE)), "")</f>
        <v/>
      </c>
      <c r="K118" s="64" t="str">
        <f>IF($K$13="Ja", IF(VLOOKUP(B118,'(2) Gegevens per set'!B:V, 9, FALSE) = "", "", VLOOKUP(B118,'(2) Gegevens per set'!B:V, 9, FALSE)), "")</f>
        <v/>
      </c>
      <c r="L118" s="72" t="str">
        <f>IF($L$13="Ja", IF(VLOOKUP(B118,'(2) Gegevens per set'!B:V, 10, FALSE) = "", "", VLOOKUP(B118,'(2) Gegevens per set'!B:V, 10, FALSE)), "")</f>
        <v/>
      </c>
      <c r="M118" s="72" t="str">
        <f>IF($M$13="Ja", IF(VLOOKUP(B118,'(2) Gegevens per set'!B:V, 11, FALSE) = "", "", VLOOKUP(B118,'(2) Gegevens per set'!B:V, 11, FALSE)), "")</f>
        <v/>
      </c>
      <c r="N118" s="64" t="str">
        <f>IF($N$13="Ja", IF(VLOOKUP(B118,'(2) Gegevens per set'!B:V, 12, FALSE) = "", "", VLOOKUP(B118,'(2) Gegevens per set'!B:V, 12, FALSE)), "")</f>
        <v/>
      </c>
      <c r="O118" s="72" t="str">
        <f>IF($O$13="Ja", IF(VLOOKUP(B118,'(2) Gegevens per set'!B:V, 13, FALSE) = "", "", VLOOKUP(B118,'(2) Gegevens per set'!B:V, 13, FALSE)), "")</f>
        <v/>
      </c>
      <c r="P118" s="64" t="str">
        <f>IF($P$13="Ja", IF(VLOOKUP(B118,'(2) Gegevens per set'!B:V, 14, FALSE) = "", "", VLOOKUP(B118,'(2) Gegevens per set'!B:V, 14, FALSE)), "")</f>
        <v/>
      </c>
      <c r="Q118" s="72" t="str">
        <f>IF($Q$13="Ja", IF(VLOOKUP(B118,'(2) Gegevens per set'!B:V, 15, FALSE) = "", "", VLOOKUP(B118,'(2) Gegevens per set'!B:V, 15, FALSE)), "")</f>
        <v/>
      </c>
      <c r="R118" s="64" t="str">
        <f>IF($R$13="Ja", IF(VLOOKUP(B118,'(2) Gegevens per set'!B:V, 16, FALSE) = "", "", VLOOKUP(B118,'(2) Gegevens per set'!B:V, 16, FALSE)), "")</f>
        <v/>
      </c>
      <c r="S118" s="72" t="str">
        <f>IF($S$13="Ja", IF(VLOOKUP(B118,'(2) Gegevens per set'!B:V, 17, FALSE) = "", "", VLOOKUP(B118,'(2) Gegevens per set'!B:V, 17, FALSE)), "")</f>
        <v/>
      </c>
      <c r="T118" s="64" t="str">
        <f>IF($T$13="Ja", IF(VLOOKUP(B118,'(2) Gegevens per set'!B:V, 18, FALSE) = "", "", VLOOKUP(B118,'(2) Gegevens per set'!B:V, 18, FALSE)), "")</f>
        <v/>
      </c>
      <c r="U118" s="72" t="str">
        <f>IF($U$13="Ja", IF(VLOOKUP(B118,'(2) Gegevens per set'!B:V, 19, FALSE) = "", "", VLOOKUP(B118,'(2) Gegevens per set'!B:V, 19, FALSE)), "")</f>
        <v/>
      </c>
      <c r="V118" s="72" t="str">
        <f>IF($V$13="Ja", IF(VLOOKUP(B118,'(2) Gegevens per set'!B:V, 20, FALSE) = "", "", VLOOKUP(B118,'(2) Gegevens per set'!B:V, 20, FALSE)), "")</f>
        <v/>
      </c>
      <c r="W118" s="72" t="str">
        <f>IF($W$13="Ja", IF(VLOOKUP(B118,'(2) Gegevens per set'!B:V, 21, FALSE) = "", "", VLOOKUP(B118,'(2) Gegevens per set'!B:V, 21, FALSE)), "")</f>
        <v/>
      </c>
      <c r="X118" s="83" t="str" cm="1">
        <f t="array" ref="X118">IF($C$6&lt;&gt;"x","",IF(OR(E118:W118&lt;&gt;""),"x",""))</f>
        <v/>
      </c>
      <c r="Y118" s="83" t="str">
        <f>IF($C$8="x", IF(VLOOKUP(B118,'(2) Gegevens per set'!B:Y, 22, FALSE) = "", "", VLOOKUP(B118,'(2) Gegevens per set'!B:Y, 22, FALSE)), "")</f>
        <v/>
      </c>
      <c r="Z118" s="83" t="str">
        <f>IF($C$9="x", IF(VLOOKUP(B118,'(2) Gegevens per set'!B:Y, 23, FALSE) = "", "", VLOOKUP(B118,'(2) Gegevens per set'!B:Y, 23, FALSE)), "")</f>
        <v/>
      </c>
      <c r="AA118" s="83" t="str">
        <f>IF($C$7="x", IF(VLOOKUP(B118,'(2) Gegevens per set'!B:Y, 24, FALSE) = "", "", VLOOKUP(B118,'(2) Gegevens per set'!B:Y, 24, FALSE)), "")</f>
        <v/>
      </c>
    </row>
    <row r="119" spans="2:27" x14ac:dyDescent="0.25">
      <c r="B119" s="60" t="s">
        <v>130</v>
      </c>
      <c r="C119" s="30" t="s">
        <v>16</v>
      </c>
      <c r="D119" s="30"/>
      <c r="E119" s="72" t="str">
        <f>IF($E$13="Ja", IF(VLOOKUP(B119,'(2) Gegevens per set'!B:V, 3, FALSE) = "", "", VLOOKUP(B119,'(2) Gegevens per set'!B:V, 3, FALSE)), "")</f>
        <v/>
      </c>
      <c r="F119" s="72" t="str">
        <f>IF($F$13="Ja", IF(VLOOKUP(B119,'(2) Gegevens per set'!B:V, 4, FALSE) = "", "", VLOOKUP(B119,'(2) Gegevens per set'!B:V, 4, FALSE)), "")</f>
        <v/>
      </c>
      <c r="G119" s="68" t="str">
        <f>IF($G$13="Ja", IF(VLOOKUP(B119,'(2) Gegevens per set'!B:V, 5, FALSE) = "", "", VLOOKUP(B119,'(2) Gegevens per set'!B:V, 5, FALSE)), "")</f>
        <v/>
      </c>
      <c r="H119" s="64" t="str">
        <f>IF($H$13="Ja", IF(VLOOKUP(B119,'(2) Gegevens per set'!B:V, 6, FALSE) = "", "", VLOOKUP(B119,'(2) Gegevens per set'!B:V, 6, FALSE)), "")</f>
        <v/>
      </c>
      <c r="I119" s="72" t="str">
        <f>IF($I$13="Ja", IF(VLOOKUP(B119,'(2) Gegevens per set'!B:V, 7, FALSE) = "", "", VLOOKUP(B119,'(2) Gegevens per set'!B:V, 7, FALSE)), "")</f>
        <v/>
      </c>
      <c r="J119" s="72" t="str">
        <f>IF($J$13="Ja", IF(VLOOKUP(B119,'(2) Gegevens per set'!B:V, 8, FALSE) = "", "", VLOOKUP(B119,'(2) Gegevens per set'!B:V, 8, FALSE)), "")</f>
        <v/>
      </c>
      <c r="K119" s="64" t="str">
        <f>IF($K$13="Ja", IF(VLOOKUP(B119,'(2) Gegevens per set'!B:V, 9, FALSE) = "", "", VLOOKUP(B119,'(2) Gegevens per set'!B:V, 9, FALSE)), "")</f>
        <v/>
      </c>
      <c r="L119" s="72" t="str">
        <f>IF($L$13="Ja", IF(VLOOKUP(B119,'(2) Gegevens per set'!B:V, 10, FALSE) = "", "", VLOOKUP(B119,'(2) Gegevens per set'!B:V, 10, FALSE)), "")</f>
        <v/>
      </c>
      <c r="M119" s="72" t="str">
        <f>IF($M$13="Ja", IF(VLOOKUP(B119,'(2) Gegevens per set'!B:V, 11, FALSE) = "", "", VLOOKUP(B119,'(2) Gegevens per set'!B:V, 11, FALSE)), "")</f>
        <v/>
      </c>
      <c r="N119" s="64" t="str">
        <f>IF($N$13="Ja", IF(VLOOKUP(B119,'(2) Gegevens per set'!B:V, 12, FALSE) = "", "", VLOOKUP(B119,'(2) Gegevens per set'!B:V, 12, FALSE)), "")</f>
        <v/>
      </c>
      <c r="O119" s="72" t="str">
        <f>IF($O$13="Ja", IF(VLOOKUP(B119,'(2) Gegevens per set'!B:V, 13, FALSE) = "", "", VLOOKUP(B119,'(2) Gegevens per set'!B:V, 13, FALSE)), "")</f>
        <v/>
      </c>
      <c r="P119" s="64" t="str">
        <f>IF($P$13="Ja", IF(VLOOKUP(B119,'(2) Gegevens per set'!B:V, 14, FALSE) = "", "", VLOOKUP(B119,'(2) Gegevens per set'!B:V, 14, FALSE)), "")</f>
        <v/>
      </c>
      <c r="Q119" s="72" t="str">
        <f>IF($Q$13="Ja", IF(VLOOKUP(B119,'(2) Gegevens per set'!B:V, 15, FALSE) = "", "", VLOOKUP(B119,'(2) Gegevens per set'!B:V, 15, FALSE)), "")</f>
        <v/>
      </c>
      <c r="R119" s="64" t="str">
        <f>IF($R$13="Ja", IF(VLOOKUP(B119,'(2) Gegevens per set'!B:V, 16, FALSE) = "", "", VLOOKUP(B119,'(2) Gegevens per set'!B:V, 16, FALSE)), "")</f>
        <v/>
      </c>
      <c r="S119" s="72" t="str">
        <f>IF($S$13="Ja", IF(VLOOKUP(B119,'(2) Gegevens per set'!B:V, 17, FALSE) = "", "", VLOOKUP(B119,'(2) Gegevens per set'!B:V, 17, FALSE)), "")</f>
        <v/>
      </c>
      <c r="T119" s="64" t="str">
        <f>IF($T$13="Ja", IF(VLOOKUP(B119,'(2) Gegevens per set'!B:V, 18, FALSE) = "", "", VLOOKUP(B119,'(2) Gegevens per set'!B:V, 18, FALSE)), "")</f>
        <v/>
      </c>
      <c r="U119" s="72" t="str">
        <f>IF($U$13="Ja", IF(VLOOKUP(B119,'(2) Gegevens per set'!B:V, 19, FALSE) = "", "", VLOOKUP(B119,'(2) Gegevens per set'!B:V, 19, FALSE)), "")</f>
        <v/>
      </c>
      <c r="V119" s="72" t="str">
        <f>IF($V$13="Ja", IF(VLOOKUP(B119,'(2) Gegevens per set'!B:V, 20, FALSE) = "", "", VLOOKUP(B119,'(2) Gegevens per set'!B:V, 20, FALSE)), "")</f>
        <v/>
      </c>
      <c r="W119" s="72" t="str">
        <f>IF($W$13="Ja", IF(VLOOKUP(B119,'(2) Gegevens per set'!B:V, 21, FALSE) = "", "", VLOOKUP(B119,'(2) Gegevens per set'!B:V, 21, FALSE)), "")</f>
        <v/>
      </c>
      <c r="X119" s="83" t="str" cm="1">
        <f t="array" ref="X119">IF($C$6&lt;&gt;"x","",IF(OR(E119:W119&lt;&gt;""),"x",""))</f>
        <v/>
      </c>
      <c r="Y119" s="83" t="str">
        <f>IF($C$8="x", IF(VLOOKUP(B119,'(2) Gegevens per set'!B:Y, 22, FALSE) = "", "", VLOOKUP(B119,'(2) Gegevens per set'!B:Y, 22, FALSE)), "")</f>
        <v/>
      </c>
      <c r="Z119" s="83" t="str">
        <f>IF($C$9="x", IF(VLOOKUP(B119,'(2) Gegevens per set'!B:Y, 23, FALSE) = "", "", VLOOKUP(B119,'(2) Gegevens per set'!B:Y, 23, FALSE)), "")</f>
        <v/>
      </c>
      <c r="AA119" s="83" t="str">
        <f>IF($C$7="x", IF(VLOOKUP(B119,'(2) Gegevens per set'!B:Y, 24, FALSE) = "", "", VLOOKUP(B119,'(2) Gegevens per set'!B:Y, 24, FALSE)), "")</f>
        <v/>
      </c>
    </row>
    <row r="120" spans="2:27" x14ac:dyDescent="0.25">
      <c r="B120" s="60" t="s">
        <v>131</v>
      </c>
      <c r="C120" s="30" t="s">
        <v>18</v>
      </c>
      <c r="D120" s="30"/>
      <c r="E120" s="72" t="str">
        <f>IF($E$13="Ja", IF(VLOOKUP(B120,'(2) Gegevens per set'!B:V, 3, FALSE) = "", "", VLOOKUP(B120,'(2) Gegevens per set'!B:V, 3, FALSE)), "")</f>
        <v/>
      </c>
      <c r="F120" s="72" t="str">
        <f>IF($F$13="Ja", IF(VLOOKUP(B120,'(2) Gegevens per set'!B:V, 4, FALSE) = "", "", VLOOKUP(B120,'(2) Gegevens per set'!B:V, 4, FALSE)), "")</f>
        <v/>
      </c>
      <c r="G120" s="68" t="str">
        <f>IF($G$13="Ja", IF(VLOOKUP(B120,'(2) Gegevens per set'!B:V, 5, FALSE) = "", "", VLOOKUP(B120,'(2) Gegevens per set'!B:V, 5, FALSE)), "")</f>
        <v/>
      </c>
      <c r="H120" s="64" t="str">
        <f>IF($H$13="Ja", IF(VLOOKUP(B120,'(2) Gegevens per set'!B:V, 6, FALSE) = "", "", VLOOKUP(B120,'(2) Gegevens per set'!B:V, 6, FALSE)), "")</f>
        <v/>
      </c>
      <c r="I120" s="72" t="str">
        <f>IF($I$13="Ja", IF(VLOOKUP(B120,'(2) Gegevens per set'!B:V, 7, FALSE) = "", "", VLOOKUP(B120,'(2) Gegevens per set'!B:V, 7, FALSE)), "")</f>
        <v/>
      </c>
      <c r="J120" s="72" t="str">
        <f>IF($J$13="Ja", IF(VLOOKUP(B120,'(2) Gegevens per set'!B:V, 8, FALSE) = "", "", VLOOKUP(B120,'(2) Gegevens per set'!B:V, 8, FALSE)), "")</f>
        <v/>
      </c>
      <c r="K120" s="64" t="str">
        <f>IF($K$13="Ja", IF(VLOOKUP(B120,'(2) Gegevens per set'!B:V, 9, FALSE) = "", "", VLOOKUP(B120,'(2) Gegevens per set'!B:V, 9, FALSE)), "")</f>
        <v/>
      </c>
      <c r="L120" s="72" t="str">
        <f>IF($L$13="Ja", IF(VLOOKUP(B120,'(2) Gegevens per set'!B:V, 10, FALSE) = "", "", VLOOKUP(B120,'(2) Gegevens per set'!B:V, 10, FALSE)), "")</f>
        <v/>
      </c>
      <c r="M120" s="72" t="str">
        <f>IF($M$13="Ja", IF(VLOOKUP(B120,'(2) Gegevens per set'!B:V, 11, FALSE) = "", "", VLOOKUP(B120,'(2) Gegevens per set'!B:V, 11, FALSE)), "")</f>
        <v/>
      </c>
      <c r="N120" s="64" t="str">
        <f>IF($N$13="Ja", IF(VLOOKUP(B120,'(2) Gegevens per set'!B:V, 12, FALSE) = "", "", VLOOKUP(B120,'(2) Gegevens per set'!B:V, 12, FALSE)), "")</f>
        <v/>
      </c>
      <c r="O120" s="72" t="str">
        <f>IF($O$13="Ja", IF(VLOOKUP(B120,'(2) Gegevens per set'!B:V, 13, FALSE) = "", "", VLOOKUP(B120,'(2) Gegevens per set'!B:V, 13, FALSE)), "")</f>
        <v/>
      </c>
      <c r="P120" s="64" t="str">
        <f>IF($P$13="Ja", IF(VLOOKUP(B120,'(2) Gegevens per set'!B:V, 14, FALSE) = "", "", VLOOKUP(B120,'(2) Gegevens per set'!B:V, 14, FALSE)), "")</f>
        <v/>
      </c>
      <c r="Q120" s="72" t="str">
        <f>IF($Q$13="Ja", IF(VLOOKUP(B120,'(2) Gegevens per set'!B:V, 15, FALSE) = "", "", VLOOKUP(B120,'(2) Gegevens per set'!B:V, 15, FALSE)), "")</f>
        <v/>
      </c>
      <c r="R120" s="64" t="str">
        <f>IF($R$13="Ja", IF(VLOOKUP(B120,'(2) Gegevens per set'!B:V, 16, FALSE) = "", "", VLOOKUP(B120,'(2) Gegevens per set'!B:V, 16, FALSE)), "")</f>
        <v/>
      </c>
      <c r="S120" s="72" t="str">
        <f>IF($S$13="Ja", IF(VLOOKUP(B120,'(2) Gegevens per set'!B:V, 17, FALSE) = "", "", VLOOKUP(B120,'(2) Gegevens per set'!B:V, 17, FALSE)), "")</f>
        <v/>
      </c>
      <c r="T120" s="64" t="str">
        <f>IF($T$13="Ja", IF(VLOOKUP(B120,'(2) Gegevens per set'!B:V, 18, FALSE) = "", "", VLOOKUP(B120,'(2) Gegevens per set'!B:V, 18, FALSE)), "")</f>
        <v/>
      </c>
      <c r="U120" s="72" t="str">
        <f>IF($U$13="Ja", IF(VLOOKUP(B120,'(2) Gegevens per set'!B:V, 19, FALSE) = "", "", VLOOKUP(B120,'(2) Gegevens per set'!B:V, 19, FALSE)), "")</f>
        <v/>
      </c>
      <c r="V120" s="72" t="str">
        <f>IF($V$13="Ja", IF(VLOOKUP(B120,'(2) Gegevens per set'!B:V, 20, FALSE) = "", "", VLOOKUP(B120,'(2) Gegevens per set'!B:V, 20, FALSE)), "")</f>
        <v/>
      </c>
      <c r="W120" s="72" t="str">
        <f>IF($W$13="Ja", IF(VLOOKUP(B120,'(2) Gegevens per set'!B:V, 21, FALSE) = "", "", VLOOKUP(B120,'(2) Gegevens per set'!B:V, 21, FALSE)), "")</f>
        <v/>
      </c>
      <c r="X120" s="83" t="str" cm="1">
        <f t="array" ref="X120">IF($C$6&lt;&gt;"x","",IF(OR(E120:W120&lt;&gt;""),"x",""))</f>
        <v/>
      </c>
      <c r="Y120" s="83" t="str">
        <f>IF($C$8="x", IF(VLOOKUP(B120,'(2) Gegevens per set'!B:Y, 22, FALSE) = "", "", VLOOKUP(B120,'(2) Gegevens per set'!B:Y, 22, FALSE)), "")</f>
        <v/>
      </c>
      <c r="Z120" s="83" t="str">
        <f>IF($C$9="x", IF(VLOOKUP(B120,'(2) Gegevens per set'!B:Y, 23, FALSE) = "", "", VLOOKUP(B120,'(2) Gegevens per set'!B:Y, 23, FALSE)), "")</f>
        <v/>
      </c>
      <c r="AA120" s="83" t="str">
        <f>IF($C$7="x", IF(VLOOKUP(B120,'(2) Gegevens per set'!B:Y, 24, FALSE) = "", "", VLOOKUP(B120,'(2) Gegevens per set'!B:Y, 24, FALSE)), "")</f>
        <v/>
      </c>
    </row>
    <row r="121" spans="2:27" x14ac:dyDescent="0.25">
      <c r="B121" s="60" t="s">
        <v>132</v>
      </c>
      <c r="C121" s="30" t="s">
        <v>20</v>
      </c>
      <c r="D121" s="30"/>
      <c r="E121" s="72" t="str">
        <f>IF($E$13="Ja", IF(VLOOKUP(B121,'(2) Gegevens per set'!B:V, 3, FALSE) = "", "", VLOOKUP(B121,'(2) Gegevens per set'!B:V, 3, FALSE)), "")</f>
        <v/>
      </c>
      <c r="F121" s="72" t="str">
        <f>IF($F$13="Ja", IF(VLOOKUP(B121,'(2) Gegevens per set'!B:V, 4, FALSE) = "", "", VLOOKUP(B121,'(2) Gegevens per set'!B:V, 4, FALSE)), "")</f>
        <v/>
      </c>
      <c r="G121" s="68" t="str">
        <f>IF($G$13="Ja", IF(VLOOKUP(B121,'(2) Gegevens per set'!B:V, 5, FALSE) = "", "", VLOOKUP(B121,'(2) Gegevens per set'!B:V, 5, FALSE)), "")</f>
        <v/>
      </c>
      <c r="H121" s="64" t="str">
        <f>IF($H$13="Ja", IF(VLOOKUP(B121,'(2) Gegevens per set'!B:V, 6, FALSE) = "", "", VLOOKUP(B121,'(2) Gegevens per set'!B:V, 6, FALSE)), "")</f>
        <v/>
      </c>
      <c r="I121" s="72" t="str">
        <f>IF($I$13="Ja", IF(VLOOKUP(B121,'(2) Gegevens per set'!B:V, 7, FALSE) = "", "", VLOOKUP(B121,'(2) Gegevens per set'!B:V, 7, FALSE)), "")</f>
        <v/>
      </c>
      <c r="J121" s="72" t="str">
        <f>IF($J$13="Ja", IF(VLOOKUP(B121,'(2) Gegevens per set'!B:V, 8, FALSE) = "", "", VLOOKUP(B121,'(2) Gegevens per set'!B:V, 8, FALSE)), "")</f>
        <v/>
      </c>
      <c r="K121" s="64" t="str">
        <f>IF($K$13="Ja", IF(VLOOKUP(B121,'(2) Gegevens per set'!B:V, 9, FALSE) = "", "", VLOOKUP(B121,'(2) Gegevens per set'!B:V, 9, FALSE)), "")</f>
        <v/>
      </c>
      <c r="L121" s="72" t="str">
        <f>IF($L$13="Ja", IF(VLOOKUP(B121,'(2) Gegevens per set'!B:V, 10, FALSE) = "", "", VLOOKUP(B121,'(2) Gegevens per set'!B:V, 10, FALSE)), "")</f>
        <v/>
      </c>
      <c r="M121" s="72" t="str">
        <f>IF($M$13="Ja", IF(VLOOKUP(B121,'(2) Gegevens per set'!B:V, 11, FALSE) = "", "", VLOOKUP(B121,'(2) Gegevens per set'!B:V, 11, FALSE)), "")</f>
        <v/>
      </c>
      <c r="N121" s="64" t="str">
        <f>IF($N$13="Ja", IF(VLOOKUP(B121,'(2) Gegevens per set'!B:V, 12, FALSE) = "", "", VLOOKUP(B121,'(2) Gegevens per set'!B:V, 12, FALSE)), "")</f>
        <v/>
      </c>
      <c r="O121" s="72" t="str">
        <f>IF($O$13="Ja", IF(VLOOKUP(B121,'(2) Gegevens per set'!B:V, 13, FALSE) = "", "", VLOOKUP(B121,'(2) Gegevens per set'!B:V, 13, FALSE)), "")</f>
        <v/>
      </c>
      <c r="P121" s="64" t="str">
        <f>IF($P$13="Ja", IF(VLOOKUP(B121,'(2) Gegevens per set'!B:V, 14, FALSE) = "", "", VLOOKUP(B121,'(2) Gegevens per set'!B:V, 14, FALSE)), "")</f>
        <v/>
      </c>
      <c r="Q121" s="72" t="str">
        <f>IF($Q$13="Ja", IF(VLOOKUP(B121,'(2) Gegevens per set'!B:V, 15, FALSE) = "", "", VLOOKUP(B121,'(2) Gegevens per set'!B:V, 15, FALSE)), "")</f>
        <v/>
      </c>
      <c r="R121" s="64" t="str">
        <f>IF($R$13="Ja", IF(VLOOKUP(B121,'(2) Gegevens per set'!B:V, 16, FALSE) = "", "", VLOOKUP(B121,'(2) Gegevens per set'!B:V, 16, FALSE)), "")</f>
        <v/>
      </c>
      <c r="S121" s="72" t="str">
        <f>IF($S$13="Ja", IF(VLOOKUP(B121,'(2) Gegevens per set'!B:V, 17, FALSE) = "", "", VLOOKUP(B121,'(2) Gegevens per set'!B:V, 17, FALSE)), "")</f>
        <v/>
      </c>
      <c r="T121" s="64" t="str">
        <f>IF($T$13="Ja", IF(VLOOKUP(B121,'(2) Gegevens per set'!B:V, 18, FALSE) = "", "", VLOOKUP(B121,'(2) Gegevens per set'!B:V, 18, FALSE)), "")</f>
        <v/>
      </c>
      <c r="U121" s="72" t="str">
        <f>IF($U$13="Ja", IF(VLOOKUP(B121,'(2) Gegevens per set'!B:V, 19, FALSE) = "", "", VLOOKUP(B121,'(2) Gegevens per set'!B:V, 19, FALSE)), "")</f>
        <v/>
      </c>
      <c r="V121" s="72" t="str">
        <f>IF($V$13="Ja", IF(VLOOKUP(B121,'(2) Gegevens per set'!B:V, 20, FALSE) = "", "", VLOOKUP(B121,'(2) Gegevens per set'!B:V, 20, FALSE)), "")</f>
        <v/>
      </c>
      <c r="W121" s="72" t="str">
        <f>IF($W$13="Ja", IF(VLOOKUP(B121,'(2) Gegevens per set'!B:V, 21, FALSE) = "", "", VLOOKUP(B121,'(2) Gegevens per set'!B:V, 21, FALSE)), "")</f>
        <v/>
      </c>
      <c r="X121" s="83" t="str" cm="1">
        <f t="array" ref="X121">IF($C$6&lt;&gt;"x","",IF(OR(E121:W121&lt;&gt;""),"x",""))</f>
        <v/>
      </c>
      <c r="Y121" s="83" t="str">
        <f>IF($C$8="x", IF(VLOOKUP(B121,'(2) Gegevens per set'!B:Y, 22, FALSE) = "", "", VLOOKUP(B121,'(2) Gegevens per set'!B:Y, 22, FALSE)), "")</f>
        <v/>
      </c>
      <c r="Z121" s="83" t="str">
        <f>IF($C$9="x", IF(VLOOKUP(B121,'(2) Gegevens per set'!B:Y, 23, FALSE) = "", "", VLOOKUP(B121,'(2) Gegevens per set'!B:Y, 23, FALSE)), "")</f>
        <v/>
      </c>
      <c r="AA121" s="83" t="str">
        <f>IF($C$7="x", IF(VLOOKUP(B121,'(2) Gegevens per set'!B:Y, 24, FALSE) = "", "", VLOOKUP(B121,'(2) Gegevens per set'!B:Y, 24, FALSE)), "")</f>
        <v/>
      </c>
    </row>
    <row r="122" spans="2:27" x14ac:dyDescent="0.25">
      <c r="B122" s="60" t="s">
        <v>133</v>
      </c>
      <c r="C122" s="30" t="s">
        <v>22</v>
      </c>
      <c r="D122" s="30"/>
      <c r="E122" s="72" t="str">
        <f>IF($E$13="Ja", IF(VLOOKUP(B122,'(2) Gegevens per set'!B:V, 3, FALSE) = "", "", VLOOKUP(B122,'(2) Gegevens per set'!B:V, 3, FALSE)), "")</f>
        <v/>
      </c>
      <c r="F122" s="72" t="str">
        <f>IF($F$13="Ja", IF(VLOOKUP(B122,'(2) Gegevens per set'!B:V, 4, FALSE) = "", "", VLOOKUP(B122,'(2) Gegevens per set'!B:V, 4, FALSE)), "")</f>
        <v/>
      </c>
      <c r="G122" s="68" t="str">
        <f>IF($G$13="Ja", IF(VLOOKUP(B122,'(2) Gegevens per set'!B:V, 5, FALSE) = "", "", VLOOKUP(B122,'(2) Gegevens per set'!B:V, 5, FALSE)), "")</f>
        <v/>
      </c>
      <c r="H122" s="64" t="str">
        <f>IF($H$13="Ja", IF(VLOOKUP(B122,'(2) Gegevens per set'!B:V, 6, FALSE) = "", "", VLOOKUP(B122,'(2) Gegevens per set'!B:V, 6, FALSE)), "")</f>
        <v/>
      </c>
      <c r="I122" s="72" t="str">
        <f>IF($I$13="Ja", IF(VLOOKUP(B122,'(2) Gegevens per set'!B:V, 7, FALSE) = "", "", VLOOKUP(B122,'(2) Gegevens per set'!B:V, 7, FALSE)), "")</f>
        <v/>
      </c>
      <c r="J122" s="72" t="str">
        <f>IF($J$13="Ja", IF(VLOOKUP(B122,'(2) Gegevens per set'!B:V, 8, FALSE) = "", "", VLOOKUP(B122,'(2) Gegevens per set'!B:V, 8, FALSE)), "")</f>
        <v/>
      </c>
      <c r="K122" s="64" t="str">
        <f>IF($K$13="Ja", IF(VLOOKUP(B122,'(2) Gegevens per set'!B:V, 9, FALSE) = "", "", VLOOKUP(B122,'(2) Gegevens per set'!B:V, 9, FALSE)), "")</f>
        <v/>
      </c>
      <c r="L122" s="72" t="str">
        <f>IF($L$13="Ja", IF(VLOOKUP(B122,'(2) Gegevens per set'!B:V, 10, FALSE) = "", "", VLOOKUP(B122,'(2) Gegevens per set'!B:V, 10, FALSE)), "")</f>
        <v/>
      </c>
      <c r="M122" s="72" t="str">
        <f>IF($M$13="Ja", IF(VLOOKUP(B122,'(2) Gegevens per set'!B:V, 11, FALSE) = "", "", VLOOKUP(B122,'(2) Gegevens per set'!B:V, 11, FALSE)), "")</f>
        <v/>
      </c>
      <c r="N122" s="64" t="str">
        <f>IF($N$13="Ja", IF(VLOOKUP(B122,'(2) Gegevens per set'!B:V, 12, FALSE) = "", "", VLOOKUP(B122,'(2) Gegevens per set'!B:V, 12, FALSE)), "")</f>
        <v/>
      </c>
      <c r="O122" s="72" t="str">
        <f>IF($O$13="Ja", IF(VLOOKUP(B122,'(2) Gegevens per set'!B:V, 13, FALSE) = "", "", VLOOKUP(B122,'(2) Gegevens per set'!B:V, 13, FALSE)), "")</f>
        <v/>
      </c>
      <c r="P122" s="64" t="str">
        <f>IF($P$13="Ja", IF(VLOOKUP(B122,'(2) Gegevens per set'!B:V, 14, FALSE) = "", "", VLOOKUP(B122,'(2) Gegevens per set'!B:V, 14, FALSE)), "")</f>
        <v/>
      </c>
      <c r="Q122" s="72" t="str">
        <f>IF($Q$13="Ja", IF(VLOOKUP(B122,'(2) Gegevens per set'!B:V, 15, FALSE) = "", "", VLOOKUP(B122,'(2) Gegevens per set'!B:V, 15, FALSE)), "")</f>
        <v/>
      </c>
      <c r="R122" s="64" t="str">
        <f>IF($R$13="Ja", IF(VLOOKUP(B122,'(2) Gegevens per set'!B:V, 16, FALSE) = "", "", VLOOKUP(B122,'(2) Gegevens per set'!B:V, 16, FALSE)), "")</f>
        <v/>
      </c>
      <c r="S122" s="72" t="str">
        <f>IF($S$13="Ja", IF(VLOOKUP(B122,'(2) Gegevens per set'!B:V, 17, FALSE) = "", "", VLOOKUP(B122,'(2) Gegevens per set'!B:V, 17, FALSE)), "")</f>
        <v/>
      </c>
      <c r="T122" s="64" t="str">
        <f>IF($T$13="Ja", IF(VLOOKUP(B122,'(2) Gegevens per set'!B:V, 18, FALSE) = "", "", VLOOKUP(B122,'(2) Gegevens per set'!B:V, 18, FALSE)), "")</f>
        <v/>
      </c>
      <c r="U122" s="72" t="str">
        <f>IF($U$13="Ja", IF(VLOOKUP(B122,'(2) Gegevens per set'!B:V, 19, FALSE) = "", "", VLOOKUP(B122,'(2) Gegevens per set'!B:V, 19, FALSE)), "")</f>
        <v/>
      </c>
      <c r="V122" s="72" t="str">
        <f>IF($V$13="Ja", IF(VLOOKUP(B122,'(2) Gegevens per set'!B:V, 20, FALSE) = "", "", VLOOKUP(B122,'(2) Gegevens per set'!B:V, 20, FALSE)), "")</f>
        <v/>
      </c>
      <c r="W122" s="72" t="str">
        <f>IF($W$13="Ja", IF(VLOOKUP(B122,'(2) Gegevens per set'!B:V, 21, FALSE) = "", "", VLOOKUP(B122,'(2) Gegevens per set'!B:V, 21, FALSE)), "")</f>
        <v/>
      </c>
      <c r="X122" s="83" t="str" cm="1">
        <f t="array" ref="X122">IF($C$6&lt;&gt;"x","",IF(OR(E122:W122&lt;&gt;""),"x",""))</f>
        <v/>
      </c>
      <c r="Y122" s="83" t="str">
        <f>IF($C$8="x", IF(VLOOKUP(B122,'(2) Gegevens per set'!B:Y, 22, FALSE) = "", "", VLOOKUP(B122,'(2) Gegevens per set'!B:Y, 22, FALSE)), "")</f>
        <v/>
      </c>
      <c r="Z122" s="83" t="str">
        <f>IF($C$9="x", IF(VLOOKUP(B122,'(2) Gegevens per set'!B:Y, 23, FALSE) = "", "", VLOOKUP(B122,'(2) Gegevens per set'!B:Y, 23, FALSE)), "")</f>
        <v/>
      </c>
      <c r="AA122" s="83" t="str">
        <f>IF($C$7="x", IF(VLOOKUP(B122,'(2) Gegevens per set'!B:Y, 24, FALSE) = "", "", VLOOKUP(B122,'(2) Gegevens per set'!B:Y, 24, FALSE)), "")</f>
        <v/>
      </c>
    </row>
    <row r="123" spans="2:27" x14ac:dyDescent="0.25">
      <c r="B123" s="60" t="s">
        <v>134</v>
      </c>
      <c r="C123" s="30" t="s">
        <v>24</v>
      </c>
      <c r="D123" s="30"/>
      <c r="E123" s="72" t="str">
        <f>IF($E$13="Ja", IF(VLOOKUP(B123,'(2) Gegevens per set'!B:V, 3, FALSE) = "", "", VLOOKUP(B123,'(2) Gegevens per set'!B:V, 3, FALSE)), "")</f>
        <v/>
      </c>
      <c r="F123" s="72" t="str">
        <f>IF($F$13="Ja", IF(VLOOKUP(B123,'(2) Gegevens per set'!B:V, 4, FALSE) = "", "", VLOOKUP(B123,'(2) Gegevens per set'!B:V, 4, FALSE)), "")</f>
        <v/>
      </c>
      <c r="G123" s="68" t="str">
        <f>IF($G$13="Ja", IF(VLOOKUP(B123,'(2) Gegevens per set'!B:V, 5, FALSE) = "", "", VLOOKUP(B123,'(2) Gegevens per set'!B:V, 5, FALSE)), "")</f>
        <v/>
      </c>
      <c r="H123" s="64" t="str">
        <f>IF($H$13="Ja", IF(VLOOKUP(B123,'(2) Gegevens per set'!B:V, 6, FALSE) = "", "", VLOOKUP(B123,'(2) Gegevens per set'!B:V, 6, FALSE)), "")</f>
        <v/>
      </c>
      <c r="I123" s="72" t="str">
        <f>IF($I$13="Ja", IF(VLOOKUP(B123,'(2) Gegevens per set'!B:V, 7, FALSE) = "", "", VLOOKUP(B123,'(2) Gegevens per set'!B:V, 7, FALSE)), "")</f>
        <v/>
      </c>
      <c r="J123" s="72" t="str">
        <f>IF($J$13="Ja", IF(VLOOKUP(B123,'(2) Gegevens per set'!B:V, 8, FALSE) = "", "", VLOOKUP(B123,'(2) Gegevens per set'!B:V, 8, FALSE)), "")</f>
        <v/>
      </c>
      <c r="K123" s="64" t="str">
        <f>IF($K$13="Ja", IF(VLOOKUP(B123,'(2) Gegevens per set'!B:V, 9, FALSE) = "", "", VLOOKUP(B123,'(2) Gegevens per set'!B:V, 9, FALSE)), "")</f>
        <v/>
      </c>
      <c r="L123" s="72" t="str">
        <f>IF($L$13="Ja", IF(VLOOKUP(B123,'(2) Gegevens per set'!B:V, 10, FALSE) = "", "", VLOOKUP(B123,'(2) Gegevens per set'!B:V, 10, FALSE)), "")</f>
        <v/>
      </c>
      <c r="M123" s="72" t="str">
        <f>IF($M$13="Ja", IF(VLOOKUP(B123,'(2) Gegevens per set'!B:V, 11, FALSE) = "", "", VLOOKUP(B123,'(2) Gegevens per set'!B:V, 11, FALSE)), "")</f>
        <v/>
      </c>
      <c r="N123" s="64" t="str">
        <f>IF($N$13="Ja", IF(VLOOKUP(B123,'(2) Gegevens per set'!B:V, 12, FALSE) = "", "", VLOOKUP(B123,'(2) Gegevens per set'!B:V, 12, FALSE)), "")</f>
        <v/>
      </c>
      <c r="O123" s="72" t="str">
        <f>IF($O$13="Ja", IF(VLOOKUP(B123,'(2) Gegevens per set'!B:V, 13, FALSE) = "", "", VLOOKUP(B123,'(2) Gegevens per set'!B:V, 13, FALSE)), "")</f>
        <v/>
      </c>
      <c r="P123" s="64" t="str">
        <f>IF($P$13="Ja", IF(VLOOKUP(B123,'(2) Gegevens per set'!B:V, 14, FALSE) = "", "", VLOOKUP(B123,'(2) Gegevens per set'!B:V, 14, FALSE)), "")</f>
        <v/>
      </c>
      <c r="Q123" s="72" t="str">
        <f>IF($Q$13="Ja", IF(VLOOKUP(B123,'(2) Gegevens per set'!B:V, 15, FALSE) = "", "", VLOOKUP(B123,'(2) Gegevens per set'!B:V, 15, FALSE)), "")</f>
        <v/>
      </c>
      <c r="R123" s="64" t="str">
        <f>IF($R$13="Ja", IF(VLOOKUP(B123,'(2) Gegevens per set'!B:V, 16, FALSE) = "", "", VLOOKUP(B123,'(2) Gegevens per set'!B:V, 16, FALSE)), "")</f>
        <v/>
      </c>
      <c r="S123" s="72" t="str">
        <f>IF($S$13="Ja", IF(VLOOKUP(B123,'(2) Gegevens per set'!B:V, 17, FALSE) = "", "", VLOOKUP(B123,'(2) Gegevens per set'!B:V, 17, FALSE)), "")</f>
        <v/>
      </c>
      <c r="T123" s="64" t="str">
        <f>IF($T$13="Ja", IF(VLOOKUP(B123,'(2) Gegevens per set'!B:V, 18, FALSE) = "", "", VLOOKUP(B123,'(2) Gegevens per set'!B:V, 18, FALSE)), "")</f>
        <v/>
      </c>
      <c r="U123" s="72" t="str">
        <f>IF($U$13="Ja", IF(VLOOKUP(B123,'(2) Gegevens per set'!B:V, 19, FALSE) = "", "", VLOOKUP(B123,'(2) Gegevens per set'!B:V, 19, FALSE)), "")</f>
        <v/>
      </c>
      <c r="V123" s="72" t="str">
        <f>IF($V$13="Ja", IF(VLOOKUP(B123,'(2) Gegevens per set'!B:V, 20, FALSE) = "", "", VLOOKUP(B123,'(2) Gegevens per set'!B:V, 20, FALSE)), "")</f>
        <v/>
      </c>
      <c r="W123" s="72" t="str">
        <f>IF($W$13="Ja", IF(VLOOKUP(B123,'(2) Gegevens per set'!B:V, 21, FALSE) = "", "", VLOOKUP(B123,'(2) Gegevens per set'!B:V, 21, FALSE)), "")</f>
        <v/>
      </c>
      <c r="X123" s="83" t="str" cm="1">
        <f t="array" ref="X123">IF($C$6&lt;&gt;"x","",IF(OR(E123:W123&lt;&gt;""),"x",""))</f>
        <v/>
      </c>
      <c r="Y123" s="83" t="str">
        <f>IF($C$8="x", IF(VLOOKUP(B123,'(2) Gegevens per set'!B:Y, 22, FALSE) = "", "", VLOOKUP(B123,'(2) Gegevens per set'!B:Y, 22, FALSE)), "")</f>
        <v/>
      </c>
      <c r="Z123" s="83" t="str">
        <f>IF($C$9="x", IF(VLOOKUP(B123,'(2) Gegevens per set'!B:Y, 23, FALSE) = "", "", VLOOKUP(B123,'(2) Gegevens per set'!B:Y, 23, FALSE)), "")</f>
        <v/>
      </c>
      <c r="AA123" s="83" t="str">
        <f>IF($C$7="x", IF(VLOOKUP(B123,'(2) Gegevens per set'!B:Y, 24, FALSE) = "", "", VLOOKUP(B123,'(2) Gegevens per set'!B:Y, 24, FALSE)), "")</f>
        <v/>
      </c>
    </row>
    <row r="124" spans="2:27" x14ac:dyDescent="0.25">
      <c r="B124" s="60" t="s">
        <v>135</v>
      </c>
      <c r="C124" s="30" t="s">
        <v>78</v>
      </c>
      <c r="D124" s="30"/>
      <c r="E124" s="72" t="str">
        <f>IF($E$13="Ja", IF(VLOOKUP(B124,'(2) Gegevens per set'!B:V, 3, FALSE) = "", "", VLOOKUP(B124,'(2) Gegevens per set'!B:V, 3, FALSE)), "")</f>
        <v/>
      </c>
      <c r="F124" s="72" t="str">
        <f>IF($F$13="Ja", IF(VLOOKUP(B124,'(2) Gegevens per set'!B:V, 4, FALSE) = "", "", VLOOKUP(B124,'(2) Gegevens per set'!B:V, 4, FALSE)), "")</f>
        <v/>
      </c>
      <c r="G124" s="68" t="str">
        <f>IF($G$13="Ja", IF(VLOOKUP(B124,'(2) Gegevens per set'!B:V, 5, FALSE) = "", "", VLOOKUP(B124,'(2) Gegevens per set'!B:V, 5, FALSE)), "")</f>
        <v/>
      </c>
      <c r="H124" s="64" t="str">
        <f>IF($H$13="Ja", IF(VLOOKUP(B124,'(2) Gegevens per set'!B:V, 6, FALSE) = "", "", VLOOKUP(B124,'(2) Gegevens per set'!B:V, 6, FALSE)), "")</f>
        <v/>
      </c>
      <c r="I124" s="72" t="str">
        <f>IF($I$13="Ja", IF(VLOOKUP(B124,'(2) Gegevens per set'!B:V, 7, FALSE) = "", "", VLOOKUP(B124,'(2) Gegevens per set'!B:V, 7, FALSE)), "")</f>
        <v/>
      </c>
      <c r="J124" s="72" t="str">
        <f>IF($J$13="Ja", IF(VLOOKUP(B124,'(2) Gegevens per set'!B:V, 8, FALSE) = "", "", VLOOKUP(B124,'(2) Gegevens per set'!B:V, 8, FALSE)), "")</f>
        <v/>
      </c>
      <c r="K124" s="64" t="str">
        <f>IF($K$13="Ja", IF(VLOOKUP(B124,'(2) Gegevens per set'!B:V, 9, FALSE) = "", "", VLOOKUP(B124,'(2) Gegevens per set'!B:V, 9, FALSE)), "")</f>
        <v/>
      </c>
      <c r="L124" s="72" t="str">
        <f>IF($L$13="Ja", IF(VLOOKUP(B124,'(2) Gegevens per set'!B:V, 10, FALSE) = "", "", VLOOKUP(B124,'(2) Gegevens per set'!B:V, 10, FALSE)), "")</f>
        <v/>
      </c>
      <c r="M124" s="72" t="str">
        <f>IF($M$13="Ja", IF(VLOOKUP(B124,'(2) Gegevens per set'!B:V, 11, FALSE) = "", "", VLOOKUP(B124,'(2) Gegevens per set'!B:V, 11, FALSE)), "")</f>
        <v/>
      </c>
      <c r="N124" s="64" t="str">
        <f>IF($N$13="Ja", IF(VLOOKUP(B124,'(2) Gegevens per set'!B:V, 12, FALSE) = "", "", VLOOKUP(B124,'(2) Gegevens per set'!B:V, 12, FALSE)), "")</f>
        <v/>
      </c>
      <c r="O124" s="72" t="str">
        <f>IF($O$13="Ja", IF(VLOOKUP(B124,'(2) Gegevens per set'!B:V, 13, FALSE) = "", "", VLOOKUP(B124,'(2) Gegevens per set'!B:V, 13, FALSE)), "")</f>
        <v/>
      </c>
      <c r="P124" s="64" t="str">
        <f>IF($P$13="Ja", IF(VLOOKUP(B124,'(2) Gegevens per set'!B:V, 14, FALSE) = "", "", VLOOKUP(B124,'(2) Gegevens per set'!B:V, 14, FALSE)), "")</f>
        <v/>
      </c>
      <c r="Q124" s="72" t="str">
        <f>IF($Q$13="Ja", IF(VLOOKUP(B124,'(2) Gegevens per set'!B:V, 15, FALSE) = "", "", VLOOKUP(B124,'(2) Gegevens per set'!B:V, 15, FALSE)), "")</f>
        <v/>
      </c>
      <c r="R124" s="64" t="str">
        <f>IF($R$13="Ja", IF(VLOOKUP(B124,'(2) Gegevens per set'!B:V, 16, FALSE) = "", "", VLOOKUP(B124,'(2) Gegevens per set'!B:V, 16, FALSE)), "")</f>
        <v/>
      </c>
      <c r="S124" s="72" t="str">
        <f>IF($S$13="Ja", IF(VLOOKUP(B124,'(2) Gegevens per set'!B:V, 17, FALSE) = "", "", VLOOKUP(B124,'(2) Gegevens per set'!B:V, 17, FALSE)), "")</f>
        <v/>
      </c>
      <c r="T124" s="64" t="str">
        <f>IF($T$13="Ja", IF(VLOOKUP(B124,'(2) Gegevens per set'!B:V, 18, FALSE) = "", "", VLOOKUP(B124,'(2) Gegevens per set'!B:V, 18, FALSE)), "")</f>
        <v/>
      </c>
      <c r="U124" s="72" t="str">
        <f>IF($U$13="Ja", IF(VLOOKUP(B124,'(2) Gegevens per set'!B:V, 19, FALSE) = "", "", VLOOKUP(B124,'(2) Gegevens per set'!B:V, 19, FALSE)), "")</f>
        <v/>
      </c>
      <c r="V124" s="72" t="str">
        <f>IF($V$13="Ja", IF(VLOOKUP(B124,'(2) Gegevens per set'!B:V, 20, FALSE) = "", "", VLOOKUP(B124,'(2) Gegevens per set'!B:V, 20, FALSE)), "")</f>
        <v/>
      </c>
      <c r="W124" s="72" t="str">
        <f>IF($W$13="Ja", IF(VLOOKUP(B124,'(2) Gegevens per set'!B:V, 21, FALSE) = "", "", VLOOKUP(B124,'(2) Gegevens per set'!B:V, 21, FALSE)), "")</f>
        <v/>
      </c>
      <c r="X124" s="83" t="str" cm="1">
        <f t="array" ref="X124">IF($C$6&lt;&gt;"x","",IF(OR(E124:W124&lt;&gt;""),"x",""))</f>
        <v/>
      </c>
      <c r="Y124" s="83" t="str">
        <f>IF($C$8="x", IF(VLOOKUP(B124,'(2) Gegevens per set'!B:Y, 22, FALSE) = "", "", VLOOKUP(B124,'(2) Gegevens per set'!B:Y, 22, FALSE)), "")</f>
        <v/>
      </c>
      <c r="Z124" s="83" t="str">
        <f>IF($C$9="x", IF(VLOOKUP(B124,'(2) Gegevens per set'!B:Y, 23, FALSE) = "", "", VLOOKUP(B124,'(2) Gegevens per set'!B:Y, 23, FALSE)), "")</f>
        <v/>
      </c>
      <c r="AA124" s="83" t="str">
        <f>IF($C$7="x", IF(VLOOKUP(B124,'(2) Gegevens per set'!B:Y, 24, FALSE) = "", "", VLOOKUP(B124,'(2) Gegevens per set'!B:Y, 24, FALSE)), "")</f>
        <v/>
      </c>
    </row>
    <row r="125" spans="2:27" x14ac:dyDescent="0.25">
      <c r="B125" s="60" t="s">
        <v>136</v>
      </c>
      <c r="C125" s="30" t="s">
        <v>32</v>
      </c>
      <c r="D125" s="30"/>
      <c r="E125" s="72" t="str">
        <f>IF($E$13="Ja", IF(VLOOKUP(B125,'(2) Gegevens per set'!B:V, 3, FALSE) = "", "", VLOOKUP(B125,'(2) Gegevens per set'!B:V, 3, FALSE)), "")</f>
        <v/>
      </c>
      <c r="F125" s="72" t="str">
        <f>IF($F$13="Ja", IF(VLOOKUP(B125,'(2) Gegevens per set'!B:V, 4, FALSE) = "", "", VLOOKUP(B125,'(2) Gegevens per set'!B:V, 4, FALSE)), "")</f>
        <v/>
      </c>
      <c r="G125" s="68" t="str">
        <f>IF($G$13="Ja", IF(VLOOKUP(B125,'(2) Gegevens per set'!B:V, 5, FALSE) = "", "", VLOOKUP(B125,'(2) Gegevens per set'!B:V, 5, FALSE)), "")</f>
        <v/>
      </c>
      <c r="H125" s="64" t="str">
        <f>IF($H$13="Ja", IF(VLOOKUP(B125,'(2) Gegevens per set'!B:V, 6, FALSE) = "", "", VLOOKUP(B125,'(2) Gegevens per set'!B:V, 6, FALSE)), "")</f>
        <v/>
      </c>
      <c r="I125" s="72" t="str">
        <f>IF($I$13="Ja", IF(VLOOKUP(B125,'(2) Gegevens per set'!B:V, 7, FALSE) = "", "", VLOOKUP(B125,'(2) Gegevens per set'!B:V, 7, FALSE)), "")</f>
        <v/>
      </c>
      <c r="J125" s="72" t="str">
        <f>IF($J$13="Ja", IF(VLOOKUP(B125,'(2) Gegevens per set'!B:V, 8, FALSE) = "", "", VLOOKUP(B125,'(2) Gegevens per set'!B:V, 8, FALSE)), "")</f>
        <v/>
      </c>
      <c r="K125" s="64" t="str">
        <f>IF($K$13="Ja", IF(VLOOKUP(B125,'(2) Gegevens per set'!B:V, 9, FALSE) = "", "", VLOOKUP(B125,'(2) Gegevens per set'!B:V, 9, FALSE)), "")</f>
        <v/>
      </c>
      <c r="L125" s="72" t="str">
        <f>IF($L$13="Ja", IF(VLOOKUP(B125,'(2) Gegevens per set'!B:V, 10, FALSE) = "", "", VLOOKUP(B125,'(2) Gegevens per set'!B:V, 10, FALSE)), "")</f>
        <v/>
      </c>
      <c r="M125" s="72" t="str">
        <f>IF($M$13="Ja", IF(VLOOKUP(B125,'(2) Gegevens per set'!B:V, 11, FALSE) = "", "", VLOOKUP(B125,'(2) Gegevens per set'!B:V, 11, FALSE)), "")</f>
        <v/>
      </c>
      <c r="N125" s="64" t="str">
        <f>IF($N$13="Ja", IF(VLOOKUP(B125,'(2) Gegevens per set'!B:V, 12, FALSE) = "", "", VLOOKUP(B125,'(2) Gegevens per set'!B:V, 12, FALSE)), "")</f>
        <v/>
      </c>
      <c r="O125" s="72" t="str">
        <f>IF($O$13="Ja", IF(VLOOKUP(B125,'(2) Gegevens per set'!B:V, 13, FALSE) = "", "", VLOOKUP(B125,'(2) Gegevens per set'!B:V, 13, FALSE)), "")</f>
        <v/>
      </c>
      <c r="P125" s="64" t="str">
        <f>IF($P$13="Ja", IF(VLOOKUP(B125,'(2) Gegevens per set'!B:V, 14, FALSE) = "", "", VLOOKUP(B125,'(2) Gegevens per set'!B:V, 14, FALSE)), "")</f>
        <v/>
      </c>
      <c r="Q125" s="72" t="str">
        <f>IF($Q$13="Ja", IF(VLOOKUP(B125,'(2) Gegevens per set'!B:V, 15, FALSE) = "", "", VLOOKUP(B125,'(2) Gegevens per set'!B:V, 15, FALSE)), "")</f>
        <v/>
      </c>
      <c r="R125" s="64" t="str">
        <f>IF($R$13="Ja", IF(VLOOKUP(B125,'(2) Gegevens per set'!B:V, 16, FALSE) = "", "", VLOOKUP(B125,'(2) Gegevens per set'!B:V, 16, FALSE)), "")</f>
        <v/>
      </c>
      <c r="S125" s="72" t="str">
        <f>IF($S$13="Ja", IF(VLOOKUP(B125,'(2) Gegevens per set'!B:V, 17, FALSE) = "", "", VLOOKUP(B125,'(2) Gegevens per set'!B:V, 17, FALSE)), "")</f>
        <v/>
      </c>
      <c r="T125" s="64" t="str">
        <f>IF($T$13="Ja", IF(VLOOKUP(B125,'(2) Gegevens per set'!B:V, 18, FALSE) = "", "", VLOOKUP(B125,'(2) Gegevens per set'!B:V, 18, FALSE)), "")</f>
        <v/>
      </c>
      <c r="U125" s="72" t="str">
        <f>IF($U$13="Ja", IF(VLOOKUP(B125,'(2) Gegevens per set'!B:V, 19, FALSE) = "", "", VLOOKUP(B125,'(2) Gegevens per set'!B:V, 19, FALSE)), "")</f>
        <v/>
      </c>
      <c r="V125" s="72" t="str">
        <f>IF($V$13="Ja", IF(VLOOKUP(B125,'(2) Gegevens per set'!B:V, 20, FALSE) = "", "", VLOOKUP(B125,'(2) Gegevens per set'!B:V, 20, FALSE)), "")</f>
        <v/>
      </c>
      <c r="W125" s="72" t="str">
        <f>IF($W$13="Ja", IF(VLOOKUP(B125,'(2) Gegevens per set'!B:V, 21, FALSE) = "", "", VLOOKUP(B125,'(2) Gegevens per set'!B:V, 21, FALSE)), "")</f>
        <v/>
      </c>
      <c r="X125" s="83" t="str" cm="1">
        <f t="array" ref="X125">IF($C$6&lt;&gt;"x","",IF(OR(E125:W125&lt;&gt;""),"x",""))</f>
        <v/>
      </c>
      <c r="Y125" s="83" t="str">
        <f>IF($C$8="x", IF(VLOOKUP(B125,'(2) Gegevens per set'!B:Y, 22, FALSE) = "", "", VLOOKUP(B125,'(2) Gegevens per set'!B:Y, 22, FALSE)), "")</f>
        <v/>
      </c>
      <c r="Z125" s="83" t="str">
        <f>IF($C$9="x", IF(VLOOKUP(B125,'(2) Gegevens per set'!B:Y, 23, FALSE) = "", "", VLOOKUP(B125,'(2) Gegevens per set'!B:Y, 23, FALSE)), "")</f>
        <v/>
      </c>
      <c r="AA125" s="83" t="str">
        <f>IF($C$7="x", IF(VLOOKUP(B125,'(2) Gegevens per set'!B:Y, 24, FALSE) = "", "", VLOOKUP(B125,'(2) Gegevens per set'!B:Y, 24, FALSE)), "")</f>
        <v/>
      </c>
    </row>
    <row r="126" spans="2:27" x14ac:dyDescent="0.25">
      <c r="B126" s="60" t="s">
        <v>137</v>
      </c>
      <c r="C126" s="30" t="s">
        <v>34</v>
      </c>
      <c r="D126" s="30"/>
      <c r="E126" s="72" t="str">
        <f>IF($E$13="Ja", IF(VLOOKUP(B126,'(2) Gegevens per set'!B:V, 3, FALSE) = "", "", VLOOKUP(B126,'(2) Gegevens per set'!B:V, 3, FALSE)), "")</f>
        <v/>
      </c>
      <c r="F126" s="72" t="str">
        <f>IF($F$13="Ja", IF(VLOOKUP(B126,'(2) Gegevens per set'!B:V, 4, FALSE) = "", "", VLOOKUP(B126,'(2) Gegevens per set'!B:V, 4, FALSE)), "")</f>
        <v/>
      </c>
      <c r="G126" s="68" t="str">
        <f>IF($G$13="Ja", IF(VLOOKUP(B126,'(2) Gegevens per set'!B:V, 5, FALSE) = "", "", VLOOKUP(B126,'(2) Gegevens per set'!B:V, 5, FALSE)), "")</f>
        <v/>
      </c>
      <c r="H126" s="64" t="str">
        <f>IF($H$13="Ja", IF(VLOOKUP(B126,'(2) Gegevens per set'!B:V, 6, FALSE) = "", "", VLOOKUP(B126,'(2) Gegevens per set'!B:V, 6, FALSE)), "")</f>
        <v/>
      </c>
      <c r="I126" s="72" t="str">
        <f>IF($I$13="Ja", IF(VLOOKUP(B126,'(2) Gegevens per set'!B:V, 7, FALSE) = "", "", VLOOKUP(B126,'(2) Gegevens per set'!B:V, 7, FALSE)), "")</f>
        <v/>
      </c>
      <c r="J126" s="72" t="str">
        <f>IF($J$13="Ja", IF(VLOOKUP(B126,'(2) Gegevens per set'!B:V, 8, FALSE) = "", "", VLOOKUP(B126,'(2) Gegevens per set'!B:V, 8, FALSE)), "")</f>
        <v/>
      </c>
      <c r="K126" s="64" t="str">
        <f>IF($K$13="Ja", IF(VLOOKUP(B126,'(2) Gegevens per set'!B:V, 9, FALSE) = "", "", VLOOKUP(B126,'(2) Gegevens per set'!B:V, 9, FALSE)), "")</f>
        <v/>
      </c>
      <c r="L126" s="72" t="str">
        <f>IF($L$13="Ja", IF(VLOOKUP(B126,'(2) Gegevens per set'!B:V, 10, FALSE) = "", "", VLOOKUP(B126,'(2) Gegevens per set'!B:V, 10, FALSE)), "")</f>
        <v/>
      </c>
      <c r="M126" s="72" t="str">
        <f>IF($M$13="Ja", IF(VLOOKUP(B126,'(2) Gegevens per set'!B:V, 11, FALSE) = "", "", VLOOKUP(B126,'(2) Gegevens per set'!B:V, 11, FALSE)), "")</f>
        <v/>
      </c>
      <c r="N126" s="64" t="str">
        <f>IF($N$13="Ja", IF(VLOOKUP(B126,'(2) Gegevens per set'!B:V, 12, FALSE) = "", "", VLOOKUP(B126,'(2) Gegevens per set'!B:V, 12, FALSE)), "")</f>
        <v/>
      </c>
      <c r="O126" s="72" t="str">
        <f>IF($O$13="Ja", IF(VLOOKUP(B126,'(2) Gegevens per set'!B:V, 13, FALSE) = "", "", VLOOKUP(B126,'(2) Gegevens per set'!B:V, 13, FALSE)), "")</f>
        <v/>
      </c>
      <c r="P126" s="64" t="str">
        <f>IF($P$13="Ja", IF(VLOOKUP(B126,'(2) Gegevens per set'!B:V, 14, FALSE) = "", "", VLOOKUP(B126,'(2) Gegevens per set'!B:V, 14, FALSE)), "")</f>
        <v/>
      </c>
      <c r="Q126" s="72" t="str">
        <f>IF($Q$13="Ja", IF(VLOOKUP(B126,'(2) Gegevens per set'!B:V, 15, FALSE) = "", "", VLOOKUP(B126,'(2) Gegevens per set'!B:V, 15, FALSE)), "")</f>
        <v/>
      </c>
      <c r="R126" s="64" t="str">
        <f>IF($R$13="Ja", IF(VLOOKUP(B126,'(2) Gegevens per set'!B:V, 16, FALSE) = "", "", VLOOKUP(B126,'(2) Gegevens per set'!B:V, 16, FALSE)), "")</f>
        <v/>
      </c>
      <c r="S126" s="72" t="str">
        <f>IF($S$13="Ja", IF(VLOOKUP(B126,'(2) Gegevens per set'!B:V, 17, FALSE) = "", "", VLOOKUP(B126,'(2) Gegevens per set'!B:V, 17, FALSE)), "")</f>
        <v/>
      </c>
      <c r="T126" s="64" t="str">
        <f>IF($T$13="Ja", IF(VLOOKUP(B126,'(2) Gegevens per set'!B:V, 18, FALSE) = "", "", VLOOKUP(B126,'(2) Gegevens per set'!B:V, 18, FALSE)), "")</f>
        <v/>
      </c>
      <c r="U126" s="72" t="str">
        <f>IF($U$13="Ja", IF(VLOOKUP(B126,'(2) Gegevens per set'!B:V, 19, FALSE) = "", "", VLOOKUP(B126,'(2) Gegevens per set'!B:V, 19, FALSE)), "")</f>
        <v/>
      </c>
      <c r="V126" s="72" t="str">
        <f>IF($V$13="Ja", IF(VLOOKUP(B126,'(2) Gegevens per set'!B:V, 20, FALSE) = "", "", VLOOKUP(B126,'(2) Gegevens per set'!B:V, 20, FALSE)), "")</f>
        <v/>
      </c>
      <c r="W126" s="72" t="str">
        <f>IF($W$13="Ja", IF(VLOOKUP(B126,'(2) Gegevens per set'!B:V, 21, FALSE) = "", "", VLOOKUP(B126,'(2) Gegevens per set'!B:V, 21, FALSE)), "")</f>
        <v/>
      </c>
      <c r="X126" s="83" t="str" cm="1">
        <f t="array" ref="X126">IF($C$6&lt;&gt;"x","",IF(OR(E126:W126&lt;&gt;""),"x",""))</f>
        <v/>
      </c>
      <c r="Y126" s="83" t="str">
        <f>IF($C$8="x", IF(VLOOKUP(B126,'(2) Gegevens per set'!B:Y, 22, FALSE) = "", "", VLOOKUP(B126,'(2) Gegevens per set'!B:Y, 22, FALSE)), "")</f>
        <v/>
      </c>
      <c r="Z126" s="83" t="str">
        <f>IF($C$9="x", IF(VLOOKUP(B126,'(2) Gegevens per set'!B:Y, 23, FALSE) = "", "", VLOOKUP(B126,'(2) Gegevens per set'!B:Y, 23, FALSE)), "")</f>
        <v/>
      </c>
      <c r="AA126" s="83" t="str">
        <f>IF($C$7="x", IF(VLOOKUP(B126,'(2) Gegevens per set'!B:Y, 24, FALSE) = "", "", VLOOKUP(B126,'(2) Gegevens per set'!B:Y, 24, FALSE)), "")</f>
        <v/>
      </c>
    </row>
    <row r="127" spans="2:27" x14ac:dyDescent="0.25">
      <c r="B127" s="60" t="s">
        <v>138</v>
      </c>
      <c r="C127" s="30" t="s">
        <v>36</v>
      </c>
      <c r="D127" s="30"/>
      <c r="E127" s="72" t="str">
        <f>IF($E$13="Ja", IF(VLOOKUP(B127,'(2) Gegevens per set'!B:V, 3, FALSE) = "", "", VLOOKUP(B127,'(2) Gegevens per set'!B:V, 3, FALSE)), "")</f>
        <v/>
      </c>
      <c r="F127" s="72" t="str">
        <f>IF($F$13="Ja", IF(VLOOKUP(B127,'(2) Gegevens per set'!B:V, 4, FALSE) = "", "", VLOOKUP(B127,'(2) Gegevens per set'!B:V, 4, FALSE)), "")</f>
        <v/>
      </c>
      <c r="G127" s="68" t="str">
        <f>IF($G$13="Ja", IF(VLOOKUP(B127,'(2) Gegevens per set'!B:V, 5, FALSE) = "", "", VLOOKUP(B127,'(2) Gegevens per set'!B:V, 5, FALSE)), "")</f>
        <v/>
      </c>
      <c r="H127" s="64" t="str">
        <f>IF($H$13="Ja", IF(VLOOKUP(B127,'(2) Gegevens per set'!B:V, 6, FALSE) = "", "", VLOOKUP(B127,'(2) Gegevens per set'!B:V, 6, FALSE)), "")</f>
        <v/>
      </c>
      <c r="I127" s="72" t="str">
        <f>IF($I$13="Ja", IF(VLOOKUP(B127,'(2) Gegevens per set'!B:V, 7, FALSE) = "", "", VLOOKUP(B127,'(2) Gegevens per set'!B:V, 7, FALSE)), "")</f>
        <v/>
      </c>
      <c r="J127" s="72" t="str">
        <f>IF($J$13="Ja", IF(VLOOKUP(B127,'(2) Gegevens per set'!B:V, 8, FALSE) = "", "", VLOOKUP(B127,'(2) Gegevens per set'!B:V, 8, FALSE)), "")</f>
        <v/>
      </c>
      <c r="K127" s="64" t="str">
        <f>IF($K$13="Ja", IF(VLOOKUP(B127,'(2) Gegevens per set'!B:V, 9, FALSE) = "", "", VLOOKUP(B127,'(2) Gegevens per set'!B:V, 9, FALSE)), "")</f>
        <v/>
      </c>
      <c r="L127" s="72" t="str">
        <f>IF($L$13="Ja", IF(VLOOKUP(B127,'(2) Gegevens per set'!B:V, 10, FALSE) = "", "", VLOOKUP(B127,'(2) Gegevens per set'!B:V, 10, FALSE)), "")</f>
        <v/>
      </c>
      <c r="M127" s="72" t="str">
        <f>IF($M$13="Ja", IF(VLOOKUP(B127,'(2) Gegevens per set'!B:V, 11, FALSE) = "", "", VLOOKUP(B127,'(2) Gegevens per set'!B:V, 11, FALSE)), "")</f>
        <v/>
      </c>
      <c r="N127" s="64" t="str">
        <f>IF($N$13="Ja", IF(VLOOKUP(B127,'(2) Gegevens per set'!B:V, 12, FALSE) = "", "", VLOOKUP(B127,'(2) Gegevens per set'!B:V, 12, FALSE)), "")</f>
        <v/>
      </c>
      <c r="O127" s="72" t="str">
        <f>IF($O$13="Ja", IF(VLOOKUP(B127,'(2) Gegevens per set'!B:V, 13, FALSE) = "", "", VLOOKUP(B127,'(2) Gegevens per set'!B:V, 13, FALSE)), "")</f>
        <v/>
      </c>
      <c r="P127" s="64" t="str">
        <f>IF($P$13="Ja", IF(VLOOKUP(B127,'(2) Gegevens per set'!B:V, 14, FALSE) = "", "", VLOOKUP(B127,'(2) Gegevens per set'!B:V, 14, FALSE)), "")</f>
        <v/>
      </c>
      <c r="Q127" s="72" t="str">
        <f>IF($Q$13="Ja", IF(VLOOKUP(B127,'(2) Gegevens per set'!B:V, 15, FALSE) = "", "", VLOOKUP(B127,'(2) Gegevens per set'!B:V, 15, FALSE)), "")</f>
        <v/>
      </c>
      <c r="R127" s="64" t="str">
        <f>IF($R$13="Ja", IF(VLOOKUP(B127,'(2) Gegevens per set'!B:V, 16, FALSE) = "", "", VLOOKUP(B127,'(2) Gegevens per set'!B:V, 16, FALSE)), "")</f>
        <v/>
      </c>
      <c r="S127" s="72" t="str">
        <f>IF($S$13="Ja", IF(VLOOKUP(B127,'(2) Gegevens per set'!B:V, 17, FALSE) = "", "", VLOOKUP(B127,'(2) Gegevens per set'!B:V, 17, FALSE)), "")</f>
        <v/>
      </c>
      <c r="T127" s="64" t="str">
        <f>IF($T$13="Ja", IF(VLOOKUP(B127,'(2) Gegevens per set'!B:V, 18, FALSE) = "", "", VLOOKUP(B127,'(2) Gegevens per set'!B:V, 18, FALSE)), "")</f>
        <v/>
      </c>
      <c r="U127" s="72" t="str">
        <f>IF($U$13="Ja", IF(VLOOKUP(B127,'(2) Gegevens per set'!B:V, 19, FALSE) = "", "", VLOOKUP(B127,'(2) Gegevens per set'!B:V, 19, FALSE)), "")</f>
        <v/>
      </c>
      <c r="V127" s="72" t="str">
        <f>IF($V$13="Ja", IF(VLOOKUP(B127,'(2) Gegevens per set'!B:V, 20, FALSE) = "", "", VLOOKUP(B127,'(2) Gegevens per set'!B:V, 20, FALSE)), "")</f>
        <v/>
      </c>
      <c r="W127" s="72" t="str">
        <f>IF($W$13="Ja", IF(VLOOKUP(B127,'(2) Gegevens per set'!B:V, 21, FALSE) = "", "", VLOOKUP(B127,'(2) Gegevens per set'!B:V, 21, FALSE)), "")</f>
        <v/>
      </c>
      <c r="X127" s="83" t="str" cm="1">
        <f t="array" ref="X127">IF($C$6&lt;&gt;"x","",IF(OR(E127:W127&lt;&gt;""),"x",""))</f>
        <v/>
      </c>
      <c r="Y127" s="83" t="str">
        <f>IF($C$8="x", IF(VLOOKUP(B127,'(2) Gegevens per set'!B:Y, 22, FALSE) = "", "", VLOOKUP(B127,'(2) Gegevens per set'!B:Y, 22, FALSE)), "")</f>
        <v/>
      </c>
      <c r="Z127" s="83" t="str">
        <f>IF($C$9="x", IF(VLOOKUP(B127,'(2) Gegevens per set'!B:Y, 23, FALSE) = "", "", VLOOKUP(B127,'(2) Gegevens per set'!B:Y, 23, FALSE)), "")</f>
        <v/>
      </c>
      <c r="AA127" s="83" t="str">
        <f>IF($C$7="x", IF(VLOOKUP(B127,'(2) Gegevens per set'!B:Y, 24, FALSE) = "", "", VLOOKUP(B127,'(2) Gegevens per set'!B:Y, 24, FALSE)), "")</f>
        <v/>
      </c>
    </row>
    <row r="128" spans="2:27" x14ac:dyDescent="0.25">
      <c r="B128" s="60" t="s">
        <v>139</v>
      </c>
      <c r="C128" s="30" t="s">
        <v>38</v>
      </c>
      <c r="D128" s="30"/>
      <c r="E128" s="72" t="str">
        <f>IF($E$13="Ja", IF(VLOOKUP(B128,'(2) Gegevens per set'!B:V, 3, FALSE) = "", "", VLOOKUP(B128,'(2) Gegevens per set'!B:V, 3, FALSE)), "")</f>
        <v/>
      </c>
      <c r="F128" s="72" t="str">
        <f>IF($F$13="Ja", IF(VLOOKUP(B128,'(2) Gegevens per set'!B:V, 4, FALSE) = "", "", VLOOKUP(B128,'(2) Gegevens per set'!B:V, 4, FALSE)), "")</f>
        <v/>
      </c>
      <c r="G128" s="68" t="str">
        <f>IF($G$13="Ja", IF(VLOOKUP(B128,'(2) Gegevens per set'!B:V, 5, FALSE) = "", "", VLOOKUP(B128,'(2) Gegevens per set'!B:V, 5, FALSE)), "")</f>
        <v/>
      </c>
      <c r="H128" s="64" t="str">
        <f>IF($H$13="Ja", IF(VLOOKUP(B128,'(2) Gegevens per set'!B:V, 6, FALSE) = "", "", VLOOKUP(B128,'(2) Gegevens per set'!B:V, 6, FALSE)), "")</f>
        <v/>
      </c>
      <c r="I128" s="72" t="str">
        <f>IF($I$13="Ja", IF(VLOOKUP(B128,'(2) Gegevens per set'!B:V, 7, FALSE) = "", "", VLOOKUP(B128,'(2) Gegevens per set'!B:V, 7, FALSE)), "")</f>
        <v/>
      </c>
      <c r="J128" s="72" t="str">
        <f>IF($J$13="Ja", IF(VLOOKUP(B128,'(2) Gegevens per set'!B:V, 8, FALSE) = "", "", VLOOKUP(B128,'(2) Gegevens per set'!B:V, 8, FALSE)), "")</f>
        <v/>
      </c>
      <c r="K128" s="64" t="str">
        <f>IF($K$13="Ja", IF(VLOOKUP(B128,'(2) Gegevens per set'!B:V, 9, FALSE) = "", "", VLOOKUP(B128,'(2) Gegevens per set'!B:V, 9, FALSE)), "")</f>
        <v/>
      </c>
      <c r="L128" s="72" t="str">
        <f>IF($L$13="Ja", IF(VLOOKUP(B128,'(2) Gegevens per set'!B:V, 10, FALSE) = "", "", VLOOKUP(B128,'(2) Gegevens per set'!B:V, 10, FALSE)), "")</f>
        <v/>
      </c>
      <c r="M128" s="72" t="str">
        <f>IF($M$13="Ja", IF(VLOOKUP(B128,'(2) Gegevens per set'!B:V, 11, FALSE) = "", "", VLOOKUP(B128,'(2) Gegevens per set'!B:V, 11, FALSE)), "")</f>
        <v/>
      </c>
      <c r="N128" s="64" t="str">
        <f>IF($N$13="Ja", IF(VLOOKUP(B128,'(2) Gegevens per set'!B:V, 12, FALSE) = "", "", VLOOKUP(B128,'(2) Gegevens per set'!B:V, 12, FALSE)), "")</f>
        <v/>
      </c>
      <c r="O128" s="72" t="str">
        <f>IF($O$13="Ja", IF(VLOOKUP(B128,'(2) Gegevens per set'!B:V, 13, FALSE) = "", "", VLOOKUP(B128,'(2) Gegevens per set'!B:V, 13, FALSE)), "")</f>
        <v/>
      </c>
      <c r="P128" s="64" t="str">
        <f>IF($P$13="Ja", IF(VLOOKUP(B128,'(2) Gegevens per set'!B:V, 14, FALSE) = "", "", VLOOKUP(B128,'(2) Gegevens per set'!B:V, 14, FALSE)), "")</f>
        <v/>
      </c>
      <c r="Q128" s="72" t="str">
        <f>IF($Q$13="Ja", IF(VLOOKUP(B128,'(2) Gegevens per set'!B:V, 15, FALSE) = "", "", VLOOKUP(B128,'(2) Gegevens per set'!B:V, 15, FALSE)), "")</f>
        <v/>
      </c>
      <c r="R128" s="64" t="str">
        <f>IF($R$13="Ja", IF(VLOOKUP(B128,'(2) Gegevens per set'!B:V, 16, FALSE) = "", "", VLOOKUP(B128,'(2) Gegevens per set'!B:V, 16, FALSE)), "")</f>
        <v/>
      </c>
      <c r="S128" s="72" t="str">
        <f>IF($S$13="Ja", IF(VLOOKUP(B128,'(2) Gegevens per set'!B:V, 17, FALSE) = "", "", VLOOKUP(B128,'(2) Gegevens per set'!B:V, 17, FALSE)), "")</f>
        <v/>
      </c>
      <c r="T128" s="64" t="str">
        <f>IF($T$13="Ja", IF(VLOOKUP(B128,'(2) Gegevens per set'!B:V, 18, FALSE) = "", "", VLOOKUP(B128,'(2) Gegevens per set'!B:V, 18, FALSE)), "")</f>
        <v/>
      </c>
      <c r="U128" s="72" t="str">
        <f>IF($U$13="Ja", IF(VLOOKUP(B128,'(2) Gegevens per set'!B:V, 19, FALSE) = "", "", VLOOKUP(B128,'(2) Gegevens per set'!B:V, 19, FALSE)), "")</f>
        <v/>
      </c>
      <c r="V128" s="72" t="str">
        <f>IF($V$13="Ja", IF(VLOOKUP(B128,'(2) Gegevens per set'!B:V, 20, FALSE) = "", "", VLOOKUP(B128,'(2) Gegevens per set'!B:V, 20, FALSE)), "")</f>
        <v/>
      </c>
      <c r="W128" s="72" t="str">
        <f>IF($W$13="Ja", IF(VLOOKUP(B128,'(2) Gegevens per set'!B:V, 21, FALSE) = "", "", VLOOKUP(B128,'(2) Gegevens per set'!B:V, 21, FALSE)), "")</f>
        <v/>
      </c>
      <c r="X128" s="83" t="str" cm="1">
        <f t="array" ref="X128">IF($C$6&lt;&gt;"x","",IF(OR(E128:W128&lt;&gt;""),"x",""))</f>
        <v/>
      </c>
      <c r="Y128" s="83" t="str">
        <f>IF($C$8="x", IF(VLOOKUP(B128,'(2) Gegevens per set'!B:Y, 22, FALSE) = "", "", VLOOKUP(B128,'(2) Gegevens per set'!B:Y, 22, FALSE)), "")</f>
        <v/>
      </c>
      <c r="Z128" s="83" t="str">
        <f>IF($C$9="x", IF(VLOOKUP(B128,'(2) Gegevens per set'!B:Y, 23, FALSE) = "", "", VLOOKUP(B128,'(2) Gegevens per set'!B:Y, 23, FALSE)), "")</f>
        <v/>
      </c>
      <c r="AA128" s="83" t="str">
        <f>IF($C$7="x", IF(VLOOKUP(B128,'(2) Gegevens per set'!B:Y, 24, FALSE) = "", "", VLOOKUP(B128,'(2) Gegevens per set'!B:Y, 24, FALSE)), "")</f>
        <v/>
      </c>
    </row>
    <row r="129" spans="2:27" x14ac:dyDescent="0.25">
      <c r="B129" s="60" t="s">
        <v>140</v>
      </c>
      <c r="C129" s="30" t="s">
        <v>40</v>
      </c>
      <c r="D129" s="30"/>
      <c r="E129" s="72" t="str">
        <f>IF($E$13="Ja", IF(VLOOKUP(B129,'(2) Gegevens per set'!B:V, 3, FALSE) = "", "", VLOOKUP(B129,'(2) Gegevens per set'!B:V, 3, FALSE)), "")</f>
        <v/>
      </c>
      <c r="F129" s="72" t="str">
        <f>IF($F$13="Ja", IF(VLOOKUP(B129,'(2) Gegevens per set'!B:V, 4, FALSE) = "", "", VLOOKUP(B129,'(2) Gegevens per set'!B:V, 4, FALSE)), "")</f>
        <v/>
      </c>
      <c r="G129" s="68" t="str">
        <f>IF($G$13="Ja", IF(VLOOKUP(B129,'(2) Gegevens per set'!B:V, 5, FALSE) = "", "", VLOOKUP(B129,'(2) Gegevens per set'!B:V, 5, FALSE)), "")</f>
        <v/>
      </c>
      <c r="H129" s="64" t="str">
        <f>IF($H$13="Ja", IF(VLOOKUP(B129,'(2) Gegevens per set'!B:V, 6, FALSE) = "", "", VLOOKUP(B129,'(2) Gegevens per set'!B:V, 6, FALSE)), "")</f>
        <v/>
      </c>
      <c r="I129" s="72" t="str">
        <f>IF($I$13="Ja", IF(VLOOKUP(B129,'(2) Gegevens per set'!B:V, 7, FALSE) = "", "", VLOOKUP(B129,'(2) Gegevens per set'!B:V, 7, FALSE)), "")</f>
        <v/>
      </c>
      <c r="J129" s="72" t="str">
        <f>IF($J$13="Ja", IF(VLOOKUP(B129,'(2) Gegevens per set'!B:V, 8, FALSE) = "", "", VLOOKUP(B129,'(2) Gegevens per set'!B:V, 8, FALSE)), "")</f>
        <v/>
      </c>
      <c r="K129" s="64" t="str">
        <f>IF($K$13="Ja", IF(VLOOKUP(B129,'(2) Gegevens per set'!B:V, 9, FALSE) = "", "", VLOOKUP(B129,'(2) Gegevens per set'!B:V, 9, FALSE)), "")</f>
        <v/>
      </c>
      <c r="L129" s="72" t="str">
        <f>IF($L$13="Ja", IF(VLOOKUP(B129,'(2) Gegevens per set'!B:V, 10, FALSE) = "", "", VLOOKUP(B129,'(2) Gegevens per set'!B:V, 10, FALSE)), "")</f>
        <v/>
      </c>
      <c r="M129" s="72" t="str">
        <f>IF($M$13="Ja", IF(VLOOKUP(B129,'(2) Gegevens per set'!B:V, 11, FALSE) = "", "", VLOOKUP(B129,'(2) Gegevens per set'!B:V, 11, FALSE)), "")</f>
        <v/>
      </c>
      <c r="N129" s="64" t="str">
        <f>IF($N$13="Ja", IF(VLOOKUP(B129,'(2) Gegevens per set'!B:V, 12, FALSE) = "", "", VLOOKUP(B129,'(2) Gegevens per set'!B:V, 12, FALSE)), "")</f>
        <v/>
      </c>
      <c r="O129" s="72" t="str">
        <f>IF($O$13="Ja", IF(VLOOKUP(B129,'(2) Gegevens per set'!B:V, 13, FALSE) = "", "", VLOOKUP(B129,'(2) Gegevens per set'!B:V, 13, FALSE)), "")</f>
        <v/>
      </c>
      <c r="P129" s="64" t="str">
        <f>IF($P$13="Ja", IF(VLOOKUP(B129,'(2) Gegevens per set'!B:V, 14, FALSE) = "", "", VLOOKUP(B129,'(2) Gegevens per set'!B:V, 14, FALSE)), "")</f>
        <v/>
      </c>
      <c r="Q129" s="72" t="str">
        <f>IF($Q$13="Ja", IF(VLOOKUP(B129,'(2) Gegevens per set'!B:V, 15, FALSE) = "", "", VLOOKUP(B129,'(2) Gegevens per set'!B:V, 15, FALSE)), "")</f>
        <v/>
      </c>
      <c r="R129" s="64" t="str">
        <f>IF($R$13="Ja", IF(VLOOKUP(B129,'(2) Gegevens per set'!B:V, 16, FALSE) = "", "", VLOOKUP(B129,'(2) Gegevens per set'!B:V, 16, FALSE)), "")</f>
        <v/>
      </c>
      <c r="S129" s="72" t="str">
        <f>IF($S$13="Ja", IF(VLOOKUP(B129,'(2) Gegevens per set'!B:V, 17, FALSE) = "", "", VLOOKUP(B129,'(2) Gegevens per set'!B:V, 17, FALSE)), "")</f>
        <v/>
      </c>
      <c r="T129" s="64" t="str">
        <f>IF($T$13="Ja", IF(VLOOKUP(B129,'(2) Gegevens per set'!B:V, 18, FALSE) = "", "", VLOOKUP(B129,'(2) Gegevens per set'!B:V, 18, FALSE)), "")</f>
        <v/>
      </c>
      <c r="U129" s="72" t="str">
        <f>IF($U$13="Ja", IF(VLOOKUP(B129,'(2) Gegevens per set'!B:V, 19, FALSE) = "", "", VLOOKUP(B129,'(2) Gegevens per set'!B:V, 19, FALSE)), "")</f>
        <v/>
      </c>
      <c r="V129" s="72" t="str">
        <f>IF($V$13="Ja", IF(VLOOKUP(B129,'(2) Gegevens per set'!B:V, 20, FALSE) = "", "", VLOOKUP(B129,'(2) Gegevens per set'!B:V, 20, FALSE)), "")</f>
        <v/>
      </c>
      <c r="W129" s="72" t="str">
        <f>IF($W$13="Ja", IF(VLOOKUP(B129,'(2) Gegevens per set'!B:V, 21, FALSE) = "", "", VLOOKUP(B129,'(2) Gegevens per set'!B:V, 21, FALSE)), "")</f>
        <v/>
      </c>
      <c r="X129" s="83" t="str" cm="1">
        <f t="array" ref="X129">IF($C$6&lt;&gt;"x","",IF(OR(E129:W129&lt;&gt;""),"x",""))</f>
        <v/>
      </c>
      <c r="Y129" s="83" t="str">
        <f>IF($C$8="x", IF(VLOOKUP(B129,'(2) Gegevens per set'!B:Y, 22, FALSE) = "", "", VLOOKUP(B129,'(2) Gegevens per set'!B:Y, 22, FALSE)), "")</f>
        <v/>
      </c>
      <c r="Z129" s="83" t="str">
        <f>IF($C$9="x", IF(VLOOKUP(B129,'(2) Gegevens per set'!B:Y, 23, FALSE) = "", "", VLOOKUP(B129,'(2) Gegevens per set'!B:Y, 23, FALSE)), "")</f>
        <v/>
      </c>
      <c r="AA129" s="83" t="str">
        <f>IF($C$7="x", IF(VLOOKUP(B129,'(2) Gegevens per set'!B:Y, 24, FALSE) = "", "", VLOOKUP(B129,'(2) Gegevens per set'!B:Y, 24, FALSE)), "")</f>
        <v/>
      </c>
    </row>
    <row r="130" spans="2:27" x14ac:dyDescent="0.25">
      <c r="B130" s="60" t="s">
        <v>141</v>
      </c>
      <c r="C130" s="30" t="s">
        <v>42</v>
      </c>
      <c r="D130" s="30"/>
      <c r="E130" s="72" t="str">
        <f>IF($E$13="Ja", IF(VLOOKUP(B130,'(2) Gegevens per set'!B:V, 3, FALSE) = "", "", VLOOKUP(B130,'(2) Gegevens per set'!B:V, 3, FALSE)), "")</f>
        <v/>
      </c>
      <c r="F130" s="72" t="str">
        <f>IF($F$13="Ja", IF(VLOOKUP(B130,'(2) Gegevens per set'!B:V, 4, FALSE) = "", "", VLOOKUP(B130,'(2) Gegevens per set'!B:V, 4, FALSE)), "")</f>
        <v/>
      </c>
      <c r="G130" s="68" t="str">
        <f>IF($G$13="Ja", IF(VLOOKUP(B130,'(2) Gegevens per set'!B:V, 5, FALSE) = "", "", VLOOKUP(B130,'(2) Gegevens per set'!B:V, 5, FALSE)), "")</f>
        <v/>
      </c>
      <c r="H130" s="64" t="str">
        <f>IF($H$13="Ja", IF(VLOOKUP(B130,'(2) Gegevens per set'!B:V, 6, FALSE) = "", "", VLOOKUP(B130,'(2) Gegevens per set'!B:V, 6, FALSE)), "")</f>
        <v/>
      </c>
      <c r="I130" s="72" t="str">
        <f>IF($I$13="Ja", IF(VLOOKUP(B130,'(2) Gegevens per set'!B:V, 7, FALSE) = "", "", VLOOKUP(B130,'(2) Gegevens per set'!B:V, 7, FALSE)), "")</f>
        <v/>
      </c>
      <c r="J130" s="72" t="str">
        <f>IF($J$13="Ja", IF(VLOOKUP(B130,'(2) Gegevens per set'!B:V, 8, FALSE) = "", "", VLOOKUP(B130,'(2) Gegevens per set'!B:V, 8, FALSE)), "")</f>
        <v/>
      </c>
      <c r="K130" s="64" t="str">
        <f>IF($K$13="Ja", IF(VLOOKUP(B130,'(2) Gegevens per set'!B:V, 9, FALSE) = "", "", VLOOKUP(B130,'(2) Gegevens per set'!B:V, 9, FALSE)), "")</f>
        <v/>
      </c>
      <c r="L130" s="72" t="str">
        <f>IF($L$13="Ja", IF(VLOOKUP(B130,'(2) Gegevens per set'!B:V, 10, FALSE) = "", "", VLOOKUP(B130,'(2) Gegevens per set'!B:V, 10, FALSE)), "")</f>
        <v/>
      </c>
      <c r="M130" s="72" t="str">
        <f>IF($M$13="Ja", IF(VLOOKUP(B130,'(2) Gegevens per set'!B:V, 11, FALSE) = "", "", VLOOKUP(B130,'(2) Gegevens per set'!B:V, 11, FALSE)), "")</f>
        <v/>
      </c>
      <c r="N130" s="64" t="str">
        <f>IF($N$13="Ja", IF(VLOOKUP(B130,'(2) Gegevens per set'!B:V, 12, FALSE) = "", "", VLOOKUP(B130,'(2) Gegevens per set'!B:V, 12, FALSE)), "")</f>
        <v/>
      </c>
      <c r="O130" s="72" t="str">
        <f>IF($O$13="Ja", IF(VLOOKUP(B130,'(2) Gegevens per set'!B:V, 13, FALSE) = "", "", VLOOKUP(B130,'(2) Gegevens per set'!B:V, 13, FALSE)), "")</f>
        <v/>
      </c>
      <c r="P130" s="64" t="str">
        <f>IF($P$13="Ja", IF(VLOOKUP(B130,'(2) Gegevens per set'!B:V, 14, FALSE) = "", "", VLOOKUP(B130,'(2) Gegevens per set'!B:V, 14, FALSE)), "")</f>
        <v/>
      </c>
      <c r="Q130" s="72" t="str">
        <f>IF($Q$13="Ja", IF(VLOOKUP(B130,'(2) Gegevens per set'!B:V, 15, FALSE) = "", "", VLOOKUP(B130,'(2) Gegevens per set'!B:V, 15, FALSE)), "")</f>
        <v/>
      </c>
      <c r="R130" s="64" t="str">
        <f>IF($R$13="Ja", IF(VLOOKUP(B130,'(2) Gegevens per set'!B:V, 16, FALSE) = "", "", VLOOKUP(B130,'(2) Gegevens per set'!B:V, 16, FALSE)), "")</f>
        <v/>
      </c>
      <c r="S130" s="72" t="str">
        <f>IF($S$13="Ja", IF(VLOOKUP(B130,'(2) Gegevens per set'!B:V, 17, FALSE) = "", "", VLOOKUP(B130,'(2) Gegevens per set'!B:V, 17, FALSE)), "")</f>
        <v/>
      </c>
      <c r="T130" s="64" t="str">
        <f>IF($T$13="Ja", IF(VLOOKUP(B130,'(2) Gegevens per set'!B:V, 18, FALSE) = "", "", VLOOKUP(B130,'(2) Gegevens per set'!B:V, 18, FALSE)), "")</f>
        <v/>
      </c>
      <c r="U130" s="72" t="str">
        <f>IF($U$13="Ja", IF(VLOOKUP(B130,'(2) Gegevens per set'!B:V, 19, FALSE) = "", "", VLOOKUP(B130,'(2) Gegevens per set'!B:V, 19, FALSE)), "")</f>
        <v/>
      </c>
      <c r="V130" s="72" t="str">
        <f>IF($V$13="Ja", IF(VLOOKUP(B130,'(2) Gegevens per set'!B:V, 20, FALSE) = "", "", VLOOKUP(B130,'(2) Gegevens per set'!B:V, 20, FALSE)), "")</f>
        <v/>
      </c>
      <c r="W130" s="72" t="str">
        <f>IF($W$13="Ja", IF(VLOOKUP(B130,'(2) Gegevens per set'!B:V, 21, FALSE) = "", "", VLOOKUP(B130,'(2) Gegevens per set'!B:V, 21, FALSE)), "")</f>
        <v/>
      </c>
      <c r="X130" s="83" t="str" cm="1">
        <f t="array" ref="X130">IF($C$6&lt;&gt;"x","",IF(OR(E130:W130&lt;&gt;""),"x",""))</f>
        <v/>
      </c>
      <c r="Y130" s="83" t="str">
        <f>IF($C$8="x", IF(VLOOKUP(B130,'(2) Gegevens per set'!B:Y, 22, FALSE) = "", "", VLOOKUP(B130,'(2) Gegevens per set'!B:Y, 22, FALSE)), "")</f>
        <v/>
      </c>
      <c r="Z130" s="83" t="str">
        <f>IF($C$9="x", IF(VLOOKUP(B130,'(2) Gegevens per set'!B:Y, 23, FALSE) = "", "", VLOOKUP(B130,'(2) Gegevens per set'!B:Y, 23, FALSE)), "")</f>
        <v/>
      </c>
      <c r="AA130" s="83" t="str">
        <f>IF($C$7="x", IF(VLOOKUP(B130,'(2) Gegevens per set'!B:Y, 24, FALSE) = "", "", VLOOKUP(B130,'(2) Gegevens per set'!B:Y, 24, FALSE)), "")</f>
        <v/>
      </c>
    </row>
    <row r="131" spans="2:27" x14ac:dyDescent="0.25">
      <c r="B131" s="31" t="s">
        <v>142</v>
      </c>
      <c r="C131" s="59" t="s">
        <v>44</v>
      </c>
      <c r="D131" s="59"/>
      <c r="E131" s="72" t="str">
        <f>IF($E$13="Ja", IF(VLOOKUP(B131,'(2) Gegevens per set'!B:V, 3, FALSE) = "", "", VLOOKUP(B131,'(2) Gegevens per set'!B:V, 3, FALSE)), "")</f>
        <v/>
      </c>
      <c r="F131" s="72" t="str">
        <f>IF($F$13="Ja", IF(VLOOKUP(B131,'(2) Gegevens per set'!B:V, 4, FALSE) = "", "", VLOOKUP(B131,'(2) Gegevens per set'!B:V, 4, FALSE)), "")</f>
        <v/>
      </c>
      <c r="G131" s="68" t="str">
        <f>IF($G$13="Ja", IF(VLOOKUP(B131,'(2) Gegevens per set'!B:V, 5, FALSE) = "", "", VLOOKUP(B131,'(2) Gegevens per set'!B:V, 5, FALSE)), "")</f>
        <v/>
      </c>
      <c r="H131" s="64" t="str">
        <f>IF($H$13="Ja", IF(VLOOKUP(B131,'(2) Gegevens per set'!B:V, 6, FALSE) = "", "", VLOOKUP(B131,'(2) Gegevens per set'!B:V, 6, FALSE)), "")</f>
        <v/>
      </c>
      <c r="I131" s="72" t="str">
        <f>IF($I$13="Ja", IF(VLOOKUP(B131,'(2) Gegevens per set'!B:V, 7, FALSE) = "", "", VLOOKUP(B131,'(2) Gegevens per set'!B:V, 7, FALSE)), "")</f>
        <v/>
      </c>
      <c r="J131" s="72" t="str">
        <f>IF($J$13="Ja", IF(VLOOKUP(B131,'(2) Gegevens per set'!B:V, 8, FALSE) = "", "", VLOOKUP(B131,'(2) Gegevens per set'!B:V, 8, FALSE)), "")</f>
        <v/>
      </c>
      <c r="K131" s="64" t="str">
        <f>IF($K$13="Ja", IF(VLOOKUP(B131,'(2) Gegevens per set'!B:V, 9, FALSE) = "", "", VLOOKUP(B131,'(2) Gegevens per set'!B:V, 9, FALSE)), "")</f>
        <v/>
      </c>
      <c r="L131" s="72" t="str">
        <f>IF($L$13="Ja", IF(VLOOKUP(B131,'(2) Gegevens per set'!B:V, 10, FALSE) = "", "", VLOOKUP(B131,'(2) Gegevens per set'!B:V, 10, FALSE)), "")</f>
        <v/>
      </c>
      <c r="M131" s="72" t="str">
        <f>IF($M$13="Ja", IF(VLOOKUP(B131,'(2) Gegevens per set'!B:V, 11, FALSE) = "", "", VLOOKUP(B131,'(2) Gegevens per set'!B:V, 11, FALSE)), "")</f>
        <v/>
      </c>
      <c r="N131" s="64" t="str">
        <f>IF($N$13="Ja", IF(VLOOKUP(B131,'(2) Gegevens per set'!B:V, 12, FALSE) = "", "", VLOOKUP(B131,'(2) Gegevens per set'!B:V, 12, FALSE)), "")</f>
        <v/>
      </c>
      <c r="O131" s="72" t="str">
        <f>IF($O$13="Ja", IF(VLOOKUP(B131,'(2) Gegevens per set'!B:V, 13, FALSE) = "", "", VLOOKUP(B131,'(2) Gegevens per set'!B:V, 13, FALSE)), "")</f>
        <v/>
      </c>
      <c r="P131" s="64" t="str">
        <f>IF($P$13="Ja", IF(VLOOKUP(B131,'(2) Gegevens per set'!B:V, 14, FALSE) = "", "", VLOOKUP(B131,'(2) Gegevens per set'!B:V, 14, FALSE)), "")</f>
        <v/>
      </c>
      <c r="Q131" s="72" t="str">
        <f>IF($Q$13="Ja", IF(VLOOKUP(B131,'(2) Gegevens per set'!B:V, 15, FALSE) = "", "", VLOOKUP(B131,'(2) Gegevens per set'!B:V, 15, FALSE)), "")</f>
        <v/>
      </c>
      <c r="R131" s="64" t="str">
        <f>IF($R$13="Ja", IF(VLOOKUP(B131,'(2) Gegevens per set'!B:V, 16, FALSE) = "", "", VLOOKUP(B131,'(2) Gegevens per set'!B:V, 16, FALSE)), "")</f>
        <v/>
      </c>
      <c r="S131" s="72" t="str">
        <f>IF($S$13="Ja", IF(VLOOKUP(B131,'(2) Gegevens per set'!B:V, 17, FALSE) = "", "", VLOOKUP(B131,'(2) Gegevens per set'!B:V, 17, FALSE)), "")</f>
        <v/>
      </c>
      <c r="T131" s="64" t="str">
        <f>IF($T$13="Ja", IF(VLOOKUP(B131,'(2) Gegevens per set'!B:V, 18, FALSE) = "", "", VLOOKUP(B131,'(2) Gegevens per set'!B:V, 18, FALSE)), "")</f>
        <v/>
      </c>
      <c r="U131" s="72" t="str">
        <f>IF($U$13="Ja", IF(VLOOKUP(B131,'(2) Gegevens per set'!B:V, 19, FALSE) = "", "", VLOOKUP(B131,'(2) Gegevens per set'!B:V, 19, FALSE)), "")</f>
        <v/>
      </c>
      <c r="V131" s="72" t="str">
        <f>IF($V$13="Ja", IF(VLOOKUP(B131,'(2) Gegevens per set'!B:V, 20, FALSE) = "", "", VLOOKUP(B131,'(2) Gegevens per set'!B:V, 20, FALSE)), "")</f>
        <v/>
      </c>
      <c r="W131" s="72" t="str">
        <f>IF($W$13="Ja", IF(VLOOKUP(B131,'(2) Gegevens per set'!B:V, 21, FALSE) = "", "", VLOOKUP(B131,'(2) Gegevens per set'!B:V, 21, FALSE)), "")</f>
        <v/>
      </c>
      <c r="X131" s="83" t="str" cm="1">
        <f t="array" ref="X131">IF($C$6&lt;&gt;"x","",IF(OR(E131:W131&lt;&gt;""),"x",""))</f>
        <v/>
      </c>
      <c r="Y131" s="83" t="str">
        <f>IF($C$8="x", IF(VLOOKUP(B131,'(2) Gegevens per set'!B:Y, 22, FALSE) = "", "", VLOOKUP(B131,'(2) Gegevens per set'!B:Y, 22, FALSE)), "")</f>
        <v/>
      </c>
      <c r="Z131" s="83" t="str">
        <f>IF($C$9="x", IF(VLOOKUP(B131,'(2) Gegevens per set'!B:Y, 23, FALSE) = "", "", VLOOKUP(B131,'(2) Gegevens per set'!B:Y, 23, FALSE)), "")</f>
        <v/>
      </c>
      <c r="AA131" s="83" t="str">
        <f>IF($C$7="x", IF(VLOOKUP(B131,'(2) Gegevens per set'!B:Y, 24, FALSE) = "", "", VLOOKUP(B131,'(2) Gegevens per set'!B:Y, 24, FALSE)), "")</f>
        <v/>
      </c>
    </row>
    <row r="132" spans="2:27" x14ac:dyDescent="0.25">
      <c r="B132" s="42" t="s">
        <v>143</v>
      </c>
      <c r="C132" s="43"/>
      <c r="D132" s="43"/>
      <c r="E132" s="47" t="str">
        <f>IF($E$13="Ja", IF(VLOOKUP(B132,'(2) Gegevens per set'!B:V, 3, FALSE) = "", "", VLOOKUP(B132,'(2) Gegevens per set'!B:V, 3, FALSE)), "")</f>
        <v/>
      </c>
      <c r="F132" s="47" t="str">
        <f>IF($F$13="Ja", IF(VLOOKUP(B132,'(2) Gegevens per set'!B:V, 4, FALSE) = "", "", VLOOKUP(B132,'(2) Gegevens per set'!B:V, 4, FALSE)), "")</f>
        <v/>
      </c>
      <c r="G132" s="47" t="str">
        <f>IF($G$13="Ja", IF(VLOOKUP(B132,'(2) Gegevens per set'!B:V, 5, FALSE) = "", "", VLOOKUP(B132,'(2) Gegevens per set'!B:V, 5, FALSE)), "")</f>
        <v/>
      </c>
      <c r="H132" s="47" t="str">
        <f>IF($H$13="Ja", IF(VLOOKUP(B132,'(2) Gegevens per set'!B:V, 6, FALSE) = "", "", VLOOKUP(B132,'(2) Gegevens per set'!B:V, 6, FALSE)), "")</f>
        <v/>
      </c>
      <c r="I132" s="47" t="str">
        <f>IF($I$13="Ja", IF(VLOOKUP(B132,'(2) Gegevens per set'!B:V, 7, FALSE) = "", "", VLOOKUP(B132,'(2) Gegevens per set'!B:V, 7, FALSE)), "")</f>
        <v/>
      </c>
      <c r="J132" s="47" t="str">
        <f>IF($J$13="Ja", IF(VLOOKUP(B132,'(2) Gegevens per set'!B:V, 8, FALSE) = "", "", VLOOKUP(B132,'(2) Gegevens per set'!B:V, 8, FALSE)), "")</f>
        <v/>
      </c>
      <c r="K132" s="47" t="str">
        <f>IF($K$13="Ja", IF(VLOOKUP(B132,'(2) Gegevens per set'!B:V, 9, FALSE) = "", "", VLOOKUP(B132,'(2) Gegevens per set'!B:V, 9, FALSE)), "")</f>
        <v/>
      </c>
      <c r="L132" s="47" t="str">
        <f>IF($L$13="Ja", IF(VLOOKUP(B132,'(2) Gegevens per set'!B:V, 10, FALSE) = "", "", VLOOKUP(B132,'(2) Gegevens per set'!B:V, 10, FALSE)), "")</f>
        <v/>
      </c>
      <c r="M132" s="47" t="str">
        <f>IF($M$13="Ja", IF(VLOOKUP(B132,'(2) Gegevens per set'!B:V, 11, FALSE) = "", "", VLOOKUP(B132,'(2) Gegevens per set'!B:V, 11, FALSE)), "")</f>
        <v/>
      </c>
      <c r="N132" s="47" t="str">
        <f>IF($N$13="Ja", IF(VLOOKUP(B132,'(2) Gegevens per set'!B:V, 12, FALSE) = "", "", VLOOKUP(B132,'(2) Gegevens per set'!B:V, 12, FALSE)), "")</f>
        <v/>
      </c>
      <c r="O132" s="47" t="str">
        <f>IF($O$13="Ja", IF(VLOOKUP(B132,'(2) Gegevens per set'!B:V, 13, FALSE) = "", "", VLOOKUP(B132,'(2) Gegevens per set'!B:V, 13, FALSE)), "")</f>
        <v/>
      </c>
      <c r="P132" s="47" t="str">
        <f>IF($P$13="Ja", IF(VLOOKUP(B132,'(2) Gegevens per set'!B:V, 14, FALSE) = "", "", VLOOKUP(B132,'(2) Gegevens per set'!B:V, 14, FALSE)), "")</f>
        <v/>
      </c>
      <c r="Q132" s="47" t="str">
        <f>IF($Q$13="Ja", IF(VLOOKUP(B132,'(2) Gegevens per set'!B:V, 15, FALSE) = "", "", VLOOKUP(B132,'(2) Gegevens per set'!B:V, 15, FALSE)), "")</f>
        <v/>
      </c>
      <c r="R132" s="47" t="str">
        <f>IF($R$13="Ja", IF(VLOOKUP(B132,'(2) Gegevens per set'!B:V, 16, FALSE) = "", "", VLOOKUP(B132,'(2) Gegevens per set'!B:V, 16, FALSE)), "")</f>
        <v/>
      </c>
      <c r="S132" s="47" t="str">
        <f>IF($S$13="Ja", IF(VLOOKUP(B132,'(2) Gegevens per set'!B:V, 17, FALSE) = "", "", VLOOKUP(B132,'(2) Gegevens per set'!B:V, 17, FALSE)), "")</f>
        <v/>
      </c>
      <c r="T132" s="47" t="str">
        <f>IF($T$13="Ja", IF(VLOOKUP(B132,'(2) Gegevens per set'!B:V, 18, FALSE) = "", "", VLOOKUP(B132,'(2) Gegevens per set'!B:V, 18, FALSE)), "")</f>
        <v/>
      </c>
      <c r="U132" s="47" t="str">
        <f>IF($U$13="Ja", IF(VLOOKUP(B132,'(2) Gegevens per set'!B:V, 19, FALSE) = "", "", VLOOKUP(B132,'(2) Gegevens per set'!B:V, 19, FALSE)), "")</f>
        <v/>
      </c>
      <c r="V132" s="47" t="str">
        <f>IF($V$13="Ja", IF(VLOOKUP(B132,'(2) Gegevens per set'!B:V, 20, FALSE) = "", "", VLOOKUP(B132,'(2) Gegevens per set'!B:V, 20, FALSE)), "")</f>
        <v/>
      </c>
      <c r="W132" s="47" t="str">
        <f>IF($W$13="Ja", IF(VLOOKUP(B132,'(2) Gegevens per set'!B:V, 21, FALSE) = "", "", VLOOKUP(B132,'(2) Gegevens per set'!B:V, 21, FALSE)), "")</f>
        <v/>
      </c>
      <c r="X132" s="81" t="str" cm="1">
        <f t="array" ref="X132">IF($C$6&lt;&gt;"x","",IF(OR(E132:W132&lt;&gt;""),"x",""))</f>
        <v/>
      </c>
      <c r="Y132" s="81" t="str">
        <f>IF($C$8="x", IF(VLOOKUP(B132,'(2) Gegevens per set'!B:Y, 22, FALSE) = "", "", VLOOKUP(B132,'(2) Gegevens per set'!B:Y, 22, FALSE)), "")</f>
        <v/>
      </c>
      <c r="Z132" s="81" t="str">
        <f>IF($C$9="x", IF(VLOOKUP(B132,'(2) Gegevens per set'!B:Y, 23, FALSE) = "", "", VLOOKUP(B132,'(2) Gegevens per set'!B:Y, 23, FALSE)), "")</f>
        <v/>
      </c>
      <c r="AA132" s="81" t="str">
        <f>IF($C$7="x", IF(VLOOKUP(B132,'(2) Gegevens per set'!B:Y, 24, FALSE) = "", "", VLOOKUP(B132,'(2) Gegevens per set'!B:Y, 24, FALSE)), "")</f>
        <v/>
      </c>
    </row>
    <row r="133" spans="2:27" x14ac:dyDescent="0.25">
      <c r="B133" s="60" t="s">
        <v>144</v>
      </c>
      <c r="C133" s="30" t="s">
        <v>145</v>
      </c>
      <c r="D133" s="30"/>
      <c r="E133" s="72" t="str">
        <f>IF($E$13="Ja", IF(VLOOKUP(B133,'(2) Gegevens per set'!B:V, 3, FALSE) = "", "", VLOOKUP(B133,'(2) Gegevens per set'!B:V, 3, FALSE)), "")</f>
        <v/>
      </c>
      <c r="F133" s="72" t="str">
        <f>IF($F$13="Ja", IF(VLOOKUP(B133,'(2) Gegevens per set'!B:V, 4, FALSE) = "", "", VLOOKUP(B133,'(2) Gegevens per set'!B:V, 4, FALSE)), "")</f>
        <v/>
      </c>
      <c r="G133" s="68" t="str">
        <f>IF($G$13="Ja", IF(VLOOKUP(B133,'(2) Gegevens per set'!B:V, 5, FALSE) = "", "", VLOOKUP(B133,'(2) Gegevens per set'!B:V, 5, FALSE)), "")</f>
        <v/>
      </c>
      <c r="H133" s="64" t="str">
        <f>IF($H$13="Ja", IF(VLOOKUP(B133,'(2) Gegevens per set'!B:V, 6, FALSE) = "", "", VLOOKUP(B133,'(2) Gegevens per set'!B:V, 6, FALSE)), "")</f>
        <v/>
      </c>
      <c r="I133" s="72" t="str">
        <f>IF($I$13="Ja", IF(VLOOKUP(B133,'(2) Gegevens per set'!B:V, 7, FALSE) = "", "", VLOOKUP(B133,'(2) Gegevens per set'!B:V, 7, FALSE)), "")</f>
        <v/>
      </c>
      <c r="J133" s="72" t="str">
        <f>IF($J$13="Ja", IF(VLOOKUP(B133,'(2) Gegevens per set'!B:V, 8, FALSE) = "", "", VLOOKUP(B133,'(2) Gegevens per set'!B:V, 8, FALSE)), "")</f>
        <v/>
      </c>
      <c r="K133" s="64" t="str">
        <f>IF($K$13="Ja", IF(VLOOKUP(B133,'(2) Gegevens per set'!B:V, 9, FALSE) = "", "", VLOOKUP(B133,'(2) Gegevens per set'!B:V, 9, FALSE)), "")</f>
        <v/>
      </c>
      <c r="L133" s="72" t="str">
        <f>IF($L$13="Ja", IF(VLOOKUP(B133,'(2) Gegevens per set'!B:V, 10, FALSE) = "", "", VLOOKUP(B133,'(2) Gegevens per set'!B:V, 10, FALSE)), "")</f>
        <v/>
      </c>
      <c r="M133" s="72" t="str">
        <f>IF($M$13="Ja", IF(VLOOKUP(B133,'(2) Gegevens per set'!B:V, 11, FALSE) = "", "", VLOOKUP(B133,'(2) Gegevens per set'!B:V, 11, FALSE)), "")</f>
        <v/>
      </c>
      <c r="N133" s="64" t="str">
        <f>IF($N$13="Ja", IF(VLOOKUP(B133,'(2) Gegevens per set'!B:V, 12, FALSE) = "", "", VLOOKUP(B133,'(2) Gegevens per set'!B:V, 12, FALSE)), "")</f>
        <v/>
      </c>
      <c r="O133" s="72" t="str">
        <f>IF($O$13="Ja", IF(VLOOKUP(B133,'(2) Gegevens per set'!B:V, 13, FALSE) = "", "", VLOOKUP(B133,'(2) Gegevens per set'!B:V, 13, FALSE)), "")</f>
        <v/>
      </c>
      <c r="P133" s="64" t="str">
        <f>IF($P$13="Ja", IF(VLOOKUP(B133,'(2) Gegevens per set'!B:V, 14, FALSE) = "", "", VLOOKUP(B133,'(2) Gegevens per set'!B:V, 14, FALSE)), "")</f>
        <v/>
      </c>
      <c r="Q133" s="72" t="str">
        <f>IF($Q$13="Ja", IF(VLOOKUP(B133,'(2) Gegevens per set'!B:V, 15, FALSE) = "", "", VLOOKUP(B133,'(2) Gegevens per set'!B:V, 15, FALSE)), "")</f>
        <v/>
      </c>
      <c r="R133" s="64" t="str">
        <f>IF($R$13="Ja", IF(VLOOKUP(B133,'(2) Gegevens per set'!B:V, 16, FALSE) = "", "", VLOOKUP(B133,'(2) Gegevens per set'!B:V, 16, FALSE)), "")</f>
        <v/>
      </c>
      <c r="S133" s="72" t="str">
        <f>IF($S$13="Ja", IF(VLOOKUP(B133,'(2) Gegevens per set'!B:V, 17, FALSE) = "", "", VLOOKUP(B133,'(2) Gegevens per set'!B:V, 17, FALSE)), "")</f>
        <v/>
      </c>
      <c r="T133" s="64" t="str">
        <f>IF($T$13="Ja", IF(VLOOKUP(B133,'(2) Gegevens per set'!B:V, 18, FALSE) = "", "", VLOOKUP(B133,'(2) Gegevens per set'!B:V, 18, FALSE)), "")</f>
        <v/>
      </c>
      <c r="U133" s="72" t="str">
        <f>IF($U$13="Ja", IF(VLOOKUP(B133,'(2) Gegevens per set'!B:V, 19, FALSE) = "", "", VLOOKUP(B133,'(2) Gegevens per set'!B:V, 19, FALSE)), "")</f>
        <v/>
      </c>
      <c r="V133" s="72" t="str">
        <f>IF($V$13="Ja", IF(VLOOKUP(B133,'(2) Gegevens per set'!B:V, 20, FALSE) = "", "", VLOOKUP(B133,'(2) Gegevens per set'!B:V, 20, FALSE)), "")</f>
        <v/>
      </c>
      <c r="W133" s="72" t="str">
        <f>IF($W$13="Ja", IF(VLOOKUP(B133,'(2) Gegevens per set'!B:V, 21, FALSE) = "", "", VLOOKUP(B133,'(2) Gegevens per set'!B:V, 21, FALSE)), "")</f>
        <v/>
      </c>
      <c r="X133" s="83" t="str" cm="1">
        <f t="array" ref="X133">IF($C$6&lt;&gt;"x","",IF(OR(E133:W133&lt;&gt;""),"x",""))</f>
        <v/>
      </c>
      <c r="Y133" s="83" t="str">
        <f>IF($C$8="x", IF(VLOOKUP(B133,'(2) Gegevens per set'!B:Y, 22, FALSE) = "", "", VLOOKUP(B133,'(2) Gegevens per set'!B:Y, 22, FALSE)), "")</f>
        <v/>
      </c>
      <c r="Z133" s="83" t="str">
        <f>IF($C$9="x", IF(VLOOKUP(B133,'(2) Gegevens per set'!B:Y, 23, FALSE) = "", "", VLOOKUP(B133,'(2) Gegevens per set'!B:Y, 23, FALSE)), "")</f>
        <v/>
      </c>
      <c r="AA133" s="83" t="str">
        <f>IF($C$7="x", IF(VLOOKUP(B133,'(2) Gegevens per set'!B:Y, 24, FALSE) = "", "", VLOOKUP(B133,'(2) Gegevens per set'!B:Y, 24, FALSE)), "")</f>
        <v/>
      </c>
    </row>
    <row r="134" spans="2:27" x14ac:dyDescent="0.25">
      <c r="B134" s="60" t="s">
        <v>146</v>
      </c>
      <c r="C134" s="30" t="s">
        <v>147</v>
      </c>
      <c r="D134" s="30"/>
      <c r="E134" s="72" t="str">
        <f>IF($E$13="Ja", IF(VLOOKUP(B134,'(2) Gegevens per set'!B:V, 3, FALSE) = "", "", VLOOKUP(B134,'(2) Gegevens per set'!B:V, 3, FALSE)), "")</f>
        <v/>
      </c>
      <c r="F134" s="72" t="str">
        <f>IF($F$13="Ja", IF(VLOOKUP(B134,'(2) Gegevens per set'!B:V, 4, FALSE) = "", "", VLOOKUP(B134,'(2) Gegevens per set'!B:V, 4, FALSE)), "")</f>
        <v/>
      </c>
      <c r="G134" s="68" t="str">
        <f>IF($G$13="Ja", IF(VLOOKUP(B134,'(2) Gegevens per set'!B:V, 5, FALSE) = "", "", VLOOKUP(B134,'(2) Gegevens per set'!B:V, 5, FALSE)), "")</f>
        <v/>
      </c>
      <c r="H134" s="64" t="str">
        <f>IF($H$13="Ja", IF(VLOOKUP(B134,'(2) Gegevens per set'!B:V, 6, FALSE) = "", "", VLOOKUP(B134,'(2) Gegevens per set'!B:V, 6, FALSE)), "")</f>
        <v/>
      </c>
      <c r="I134" s="72" t="str">
        <f>IF($I$13="Ja", IF(VLOOKUP(B134,'(2) Gegevens per set'!B:V, 7, FALSE) = "", "", VLOOKUP(B134,'(2) Gegevens per set'!B:V, 7, FALSE)), "")</f>
        <v/>
      </c>
      <c r="J134" s="72" t="str">
        <f>IF($J$13="Ja", IF(VLOOKUP(B134,'(2) Gegevens per set'!B:V, 8, FALSE) = "", "", VLOOKUP(B134,'(2) Gegevens per set'!B:V, 8, FALSE)), "")</f>
        <v/>
      </c>
      <c r="K134" s="64" t="str">
        <f>IF($K$13="Ja", IF(VLOOKUP(B134,'(2) Gegevens per set'!B:V, 9, FALSE) = "", "", VLOOKUP(B134,'(2) Gegevens per set'!B:V, 9, FALSE)), "")</f>
        <v/>
      </c>
      <c r="L134" s="72" t="str">
        <f>IF($L$13="Ja", IF(VLOOKUP(B134,'(2) Gegevens per set'!B:V, 10, FALSE) = "", "", VLOOKUP(B134,'(2) Gegevens per set'!B:V, 10, FALSE)), "")</f>
        <v/>
      </c>
      <c r="M134" s="72" t="str">
        <f>IF($M$13="Ja", IF(VLOOKUP(B134,'(2) Gegevens per set'!B:V, 11, FALSE) = "", "", VLOOKUP(B134,'(2) Gegevens per set'!B:V, 11, FALSE)), "")</f>
        <v/>
      </c>
      <c r="N134" s="64" t="str">
        <f>IF($N$13="Ja", IF(VLOOKUP(B134,'(2) Gegevens per set'!B:V, 12, FALSE) = "", "", VLOOKUP(B134,'(2) Gegevens per set'!B:V, 12, FALSE)), "")</f>
        <v/>
      </c>
      <c r="O134" s="72" t="str">
        <f>IF($O$13="Ja", IF(VLOOKUP(B134,'(2) Gegevens per set'!B:V, 13, FALSE) = "", "", VLOOKUP(B134,'(2) Gegevens per set'!B:V, 13, FALSE)), "")</f>
        <v/>
      </c>
      <c r="P134" s="64" t="str">
        <f>IF($P$13="Ja", IF(VLOOKUP(B134,'(2) Gegevens per set'!B:V, 14, FALSE) = "", "", VLOOKUP(B134,'(2) Gegevens per set'!B:V, 14, FALSE)), "")</f>
        <v/>
      </c>
      <c r="Q134" s="72" t="str">
        <f>IF($Q$13="Ja", IF(VLOOKUP(B134,'(2) Gegevens per set'!B:V, 15, FALSE) = "", "", VLOOKUP(B134,'(2) Gegevens per set'!B:V, 15, FALSE)), "")</f>
        <v/>
      </c>
      <c r="R134" s="64" t="str">
        <f>IF($R$13="Ja", IF(VLOOKUP(B134,'(2) Gegevens per set'!B:V, 16, FALSE) = "", "", VLOOKUP(B134,'(2) Gegevens per set'!B:V, 16, FALSE)), "")</f>
        <v/>
      </c>
      <c r="S134" s="72" t="str">
        <f>IF($S$13="Ja", IF(VLOOKUP(B134,'(2) Gegevens per set'!B:V, 17, FALSE) = "", "", VLOOKUP(B134,'(2) Gegevens per set'!B:V, 17, FALSE)), "")</f>
        <v/>
      </c>
      <c r="T134" s="64" t="str">
        <f>IF($T$13="Ja", IF(VLOOKUP(B134,'(2) Gegevens per set'!B:V, 18, FALSE) = "", "", VLOOKUP(B134,'(2) Gegevens per set'!B:V, 18, FALSE)), "")</f>
        <v/>
      </c>
      <c r="U134" s="72" t="str">
        <f>IF($U$13="Ja", IF(VLOOKUP(B134,'(2) Gegevens per set'!B:V, 19, FALSE) = "", "", VLOOKUP(B134,'(2) Gegevens per set'!B:V, 19, FALSE)), "")</f>
        <v/>
      </c>
      <c r="V134" s="72" t="str">
        <f>IF($V$13="Ja", IF(VLOOKUP(B134,'(2) Gegevens per set'!B:V, 20, FALSE) = "", "", VLOOKUP(B134,'(2) Gegevens per set'!B:V, 20, FALSE)), "")</f>
        <v/>
      </c>
      <c r="W134" s="72" t="str">
        <f>IF($W$13="Ja", IF(VLOOKUP(B134,'(2) Gegevens per set'!B:V, 21, FALSE) = "", "", VLOOKUP(B134,'(2) Gegevens per set'!B:V, 21, FALSE)), "")</f>
        <v/>
      </c>
      <c r="X134" s="83" t="str" cm="1">
        <f t="array" ref="X134">IF($C$6&lt;&gt;"x","",IF(OR(E134:W134&lt;&gt;""),"x",""))</f>
        <v/>
      </c>
      <c r="Y134" s="83" t="str">
        <f>IF($C$8="x", IF(VLOOKUP(B134,'(2) Gegevens per set'!B:Y, 22, FALSE) = "", "", VLOOKUP(B134,'(2) Gegevens per set'!B:Y, 22, FALSE)), "")</f>
        <v/>
      </c>
      <c r="Z134" s="83" t="str">
        <f>IF($C$9="x", IF(VLOOKUP(B134,'(2) Gegevens per set'!B:Y, 23, FALSE) = "", "", VLOOKUP(B134,'(2) Gegevens per set'!B:Y, 23, FALSE)), "")</f>
        <v/>
      </c>
      <c r="AA134" s="83" t="str">
        <f>IF($C$7="x", IF(VLOOKUP(B134,'(2) Gegevens per set'!B:Y, 24, FALSE) = "", "", VLOOKUP(B134,'(2) Gegevens per set'!B:Y, 24, FALSE)), "")</f>
        <v/>
      </c>
    </row>
    <row r="135" spans="2:27" x14ac:dyDescent="0.25">
      <c r="B135" s="60" t="s">
        <v>148</v>
      </c>
      <c r="C135" s="30" t="s">
        <v>149</v>
      </c>
      <c r="D135" s="30"/>
      <c r="E135" s="72" t="str">
        <f>IF($E$13="Ja", IF(VLOOKUP(B135,'(2) Gegevens per set'!B:V, 3, FALSE) = "", "", VLOOKUP(B135,'(2) Gegevens per set'!B:V, 3, FALSE)), "")</f>
        <v/>
      </c>
      <c r="F135" s="72" t="str">
        <f>IF($F$13="Ja", IF(VLOOKUP(B135,'(2) Gegevens per set'!B:V, 4, FALSE) = "", "", VLOOKUP(B135,'(2) Gegevens per set'!B:V, 4, FALSE)), "")</f>
        <v/>
      </c>
      <c r="G135" s="68" t="str">
        <f>IF($G$13="Ja", IF(VLOOKUP(B135,'(2) Gegevens per set'!B:V, 5, FALSE) = "", "", VLOOKUP(B135,'(2) Gegevens per set'!B:V, 5, FALSE)), "")</f>
        <v/>
      </c>
      <c r="H135" s="64" t="str">
        <f>IF($H$13="Ja", IF(VLOOKUP(B135,'(2) Gegevens per set'!B:V, 6, FALSE) = "", "", VLOOKUP(B135,'(2) Gegevens per set'!B:V, 6, FALSE)), "")</f>
        <v/>
      </c>
      <c r="I135" s="72" t="str">
        <f>IF($I$13="Ja", IF(VLOOKUP(B135,'(2) Gegevens per set'!B:V, 7, FALSE) = "", "", VLOOKUP(B135,'(2) Gegevens per set'!B:V, 7, FALSE)), "")</f>
        <v/>
      </c>
      <c r="J135" s="72" t="str">
        <f>IF($J$13="Ja", IF(VLOOKUP(B135,'(2) Gegevens per set'!B:V, 8, FALSE) = "", "", VLOOKUP(B135,'(2) Gegevens per set'!B:V, 8, FALSE)), "")</f>
        <v/>
      </c>
      <c r="K135" s="64" t="str">
        <f>IF($K$13="Ja", IF(VLOOKUP(B135,'(2) Gegevens per set'!B:V, 9, FALSE) = "", "", VLOOKUP(B135,'(2) Gegevens per set'!B:V, 9, FALSE)), "")</f>
        <v/>
      </c>
      <c r="L135" s="72" t="str">
        <f>IF($L$13="Ja", IF(VLOOKUP(B135,'(2) Gegevens per set'!B:V, 10, FALSE) = "", "", VLOOKUP(B135,'(2) Gegevens per set'!B:V, 10, FALSE)), "")</f>
        <v/>
      </c>
      <c r="M135" s="72" t="str">
        <f>IF($M$13="Ja", IF(VLOOKUP(B135,'(2) Gegevens per set'!B:V, 11, FALSE) = "", "", VLOOKUP(B135,'(2) Gegevens per set'!B:V, 11, FALSE)), "")</f>
        <v/>
      </c>
      <c r="N135" s="64" t="str">
        <f>IF($N$13="Ja", IF(VLOOKUP(B135,'(2) Gegevens per set'!B:V, 12, FALSE) = "", "", VLOOKUP(B135,'(2) Gegevens per set'!B:V, 12, FALSE)), "")</f>
        <v/>
      </c>
      <c r="O135" s="72" t="str">
        <f>IF($O$13="Ja", IF(VLOOKUP(B135,'(2) Gegevens per set'!B:V, 13, FALSE) = "", "", VLOOKUP(B135,'(2) Gegevens per set'!B:V, 13, FALSE)), "")</f>
        <v/>
      </c>
      <c r="P135" s="64" t="str">
        <f>IF($P$13="Ja", IF(VLOOKUP(B135,'(2) Gegevens per set'!B:V, 14, FALSE) = "", "", VLOOKUP(B135,'(2) Gegevens per set'!B:V, 14, FALSE)), "")</f>
        <v/>
      </c>
      <c r="Q135" s="72" t="str">
        <f>IF($Q$13="Ja", IF(VLOOKUP(B135,'(2) Gegevens per set'!B:V, 15, FALSE) = "", "", VLOOKUP(B135,'(2) Gegevens per set'!B:V, 15, FALSE)), "")</f>
        <v/>
      </c>
      <c r="R135" s="64" t="str">
        <f>IF($R$13="Ja", IF(VLOOKUP(B135,'(2) Gegevens per set'!B:V, 16, FALSE) = "", "", VLOOKUP(B135,'(2) Gegevens per set'!B:V, 16, FALSE)), "")</f>
        <v/>
      </c>
      <c r="S135" s="72" t="str">
        <f>IF($S$13="Ja", IF(VLOOKUP(B135,'(2) Gegevens per set'!B:V, 17, FALSE) = "", "", VLOOKUP(B135,'(2) Gegevens per set'!B:V, 17, FALSE)), "")</f>
        <v/>
      </c>
      <c r="T135" s="64" t="str">
        <f>IF($T$13="Ja", IF(VLOOKUP(B135,'(2) Gegevens per set'!B:V, 18, FALSE) = "", "", VLOOKUP(B135,'(2) Gegevens per set'!B:V, 18, FALSE)), "")</f>
        <v/>
      </c>
      <c r="U135" s="72" t="str">
        <f>IF($U$13="Ja", IF(VLOOKUP(B135,'(2) Gegevens per set'!B:V, 19, FALSE) = "", "", VLOOKUP(B135,'(2) Gegevens per set'!B:V, 19, FALSE)), "")</f>
        <v/>
      </c>
      <c r="V135" s="72" t="str">
        <f>IF($V$13="Ja", IF(VLOOKUP(B135,'(2) Gegevens per set'!B:V, 20, FALSE) = "", "", VLOOKUP(B135,'(2) Gegevens per set'!B:V, 20, FALSE)), "")</f>
        <v/>
      </c>
      <c r="W135" s="72" t="str">
        <f>IF($W$13="Ja", IF(VLOOKUP(B135,'(2) Gegevens per set'!B:V, 21, FALSE) = "", "", VLOOKUP(B135,'(2) Gegevens per set'!B:V, 21, FALSE)), "")</f>
        <v/>
      </c>
      <c r="X135" s="83" t="str" cm="1">
        <f t="array" ref="X135">IF($C$6&lt;&gt;"x","",IF(OR(E135:W135&lt;&gt;""),"x",""))</f>
        <v/>
      </c>
      <c r="Y135" s="83" t="str">
        <f>IF($C$8="x", IF(VLOOKUP(B135,'(2) Gegevens per set'!B:Y, 22, FALSE) = "", "", VLOOKUP(B135,'(2) Gegevens per set'!B:Y, 22, FALSE)), "")</f>
        <v/>
      </c>
      <c r="Z135" s="83" t="str">
        <f>IF($C$9="x", IF(VLOOKUP(B135,'(2) Gegevens per set'!B:Y, 23, FALSE) = "", "", VLOOKUP(B135,'(2) Gegevens per set'!B:Y, 23, FALSE)), "")</f>
        <v/>
      </c>
      <c r="AA135" s="83" t="str">
        <f>IF($C$7="x", IF(VLOOKUP(B135,'(2) Gegevens per set'!B:Y, 24, FALSE) = "", "", VLOOKUP(B135,'(2) Gegevens per set'!B:Y, 24, FALSE)), "")</f>
        <v/>
      </c>
    </row>
    <row r="136" spans="2:27" x14ac:dyDescent="0.25">
      <c r="B136" s="60" t="s">
        <v>150</v>
      </c>
      <c r="C136" s="30" t="s">
        <v>151</v>
      </c>
      <c r="D136" s="30"/>
      <c r="E136" s="72" t="str">
        <f>IF($E$13="Ja", IF(VLOOKUP(B136,'(2) Gegevens per set'!B:V, 3, FALSE) = "", "", VLOOKUP(B136,'(2) Gegevens per set'!B:V, 3, FALSE)), "")</f>
        <v/>
      </c>
      <c r="F136" s="72" t="str">
        <f>IF($F$13="Ja", IF(VLOOKUP(B136,'(2) Gegevens per set'!B:V, 4, FALSE) = "", "", VLOOKUP(B136,'(2) Gegevens per set'!B:V, 4, FALSE)), "")</f>
        <v/>
      </c>
      <c r="G136" s="68" t="str">
        <f>IF($G$13="Ja", IF(VLOOKUP(B136,'(2) Gegevens per set'!B:V, 5, FALSE) = "", "", VLOOKUP(B136,'(2) Gegevens per set'!B:V, 5, FALSE)), "")</f>
        <v/>
      </c>
      <c r="H136" s="64" t="str">
        <f>IF($H$13="Ja", IF(VLOOKUP(B136,'(2) Gegevens per set'!B:V, 6, FALSE) = "", "", VLOOKUP(B136,'(2) Gegevens per set'!B:V, 6, FALSE)), "")</f>
        <v/>
      </c>
      <c r="I136" s="72" t="str">
        <f>IF($I$13="Ja", IF(VLOOKUP(B136,'(2) Gegevens per set'!B:V, 7, FALSE) = "", "", VLOOKUP(B136,'(2) Gegevens per set'!B:V, 7, FALSE)), "")</f>
        <v/>
      </c>
      <c r="J136" s="72" t="str">
        <f>IF($J$13="Ja", IF(VLOOKUP(B136,'(2) Gegevens per set'!B:V, 8, FALSE) = "", "", VLOOKUP(B136,'(2) Gegevens per set'!B:V, 8, FALSE)), "")</f>
        <v/>
      </c>
      <c r="K136" s="64" t="str">
        <f>IF($K$13="Ja", IF(VLOOKUP(B136,'(2) Gegevens per set'!B:V, 9, FALSE) = "", "", VLOOKUP(B136,'(2) Gegevens per set'!B:V, 9, FALSE)), "")</f>
        <v/>
      </c>
      <c r="L136" s="72" t="str">
        <f>IF($L$13="Ja", IF(VLOOKUP(B136,'(2) Gegevens per set'!B:V, 10, FALSE) = "", "", VLOOKUP(B136,'(2) Gegevens per set'!B:V, 10, FALSE)), "")</f>
        <v/>
      </c>
      <c r="M136" s="72" t="str">
        <f>IF($M$13="Ja", IF(VLOOKUP(B136,'(2) Gegevens per set'!B:V, 11, FALSE) = "", "", VLOOKUP(B136,'(2) Gegevens per set'!B:V, 11, FALSE)), "")</f>
        <v/>
      </c>
      <c r="N136" s="64" t="str">
        <f>IF($N$13="Ja", IF(VLOOKUP(B136,'(2) Gegevens per set'!B:V, 12, FALSE) = "", "", VLOOKUP(B136,'(2) Gegevens per set'!B:V, 12, FALSE)), "")</f>
        <v/>
      </c>
      <c r="O136" s="72" t="str">
        <f>IF($O$13="Ja", IF(VLOOKUP(B136,'(2) Gegevens per set'!B:V, 13, FALSE) = "", "", VLOOKUP(B136,'(2) Gegevens per set'!B:V, 13, FALSE)), "")</f>
        <v/>
      </c>
      <c r="P136" s="64" t="str">
        <f>IF($P$13="Ja", IF(VLOOKUP(B136,'(2) Gegevens per set'!B:V, 14, FALSE) = "", "", VLOOKUP(B136,'(2) Gegevens per set'!B:V, 14, FALSE)), "")</f>
        <v/>
      </c>
      <c r="Q136" s="72" t="str">
        <f>IF($Q$13="Ja", IF(VLOOKUP(B136,'(2) Gegevens per set'!B:V, 15, FALSE) = "", "", VLOOKUP(B136,'(2) Gegevens per set'!B:V, 15, FALSE)), "")</f>
        <v/>
      </c>
      <c r="R136" s="64" t="str">
        <f>IF($R$13="Ja", IF(VLOOKUP(B136,'(2) Gegevens per set'!B:V, 16, FALSE) = "", "", VLOOKUP(B136,'(2) Gegevens per set'!B:V, 16, FALSE)), "")</f>
        <v/>
      </c>
      <c r="S136" s="72" t="str">
        <f>IF($S$13="Ja", IF(VLOOKUP(B136,'(2) Gegevens per set'!B:V, 17, FALSE) = "", "", VLOOKUP(B136,'(2) Gegevens per set'!B:V, 17, FALSE)), "")</f>
        <v/>
      </c>
      <c r="T136" s="64" t="str">
        <f>IF($T$13="Ja", IF(VLOOKUP(B136,'(2) Gegevens per set'!B:V, 18, FALSE) = "", "", VLOOKUP(B136,'(2) Gegevens per set'!B:V, 18, FALSE)), "")</f>
        <v/>
      </c>
      <c r="U136" s="72" t="str">
        <f>IF($U$13="Ja", IF(VLOOKUP(B136,'(2) Gegevens per set'!B:V, 19, FALSE) = "", "", VLOOKUP(B136,'(2) Gegevens per set'!B:V, 19, FALSE)), "")</f>
        <v/>
      </c>
      <c r="V136" s="72" t="str">
        <f>IF($V$13="Ja", IF(VLOOKUP(B136,'(2) Gegevens per set'!B:V, 20, FALSE) = "", "", VLOOKUP(B136,'(2) Gegevens per set'!B:V, 20, FALSE)), "")</f>
        <v/>
      </c>
      <c r="W136" s="72" t="str">
        <f>IF($W$13="Ja", IF(VLOOKUP(B136,'(2) Gegevens per set'!B:V, 21, FALSE) = "", "", VLOOKUP(B136,'(2) Gegevens per set'!B:V, 21, FALSE)), "")</f>
        <v/>
      </c>
      <c r="X136" s="83" t="str" cm="1">
        <f t="array" ref="X136">IF($C$6&lt;&gt;"x","",IF(OR(E136:W136&lt;&gt;""),"x",""))</f>
        <v/>
      </c>
      <c r="Y136" s="83" t="str">
        <f>IF($C$8="x", IF(VLOOKUP(B136,'(2) Gegevens per set'!B:Y, 22, FALSE) = "", "", VLOOKUP(B136,'(2) Gegevens per set'!B:Y, 22, FALSE)), "")</f>
        <v/>
      </c>
      <c r="Z136" s="83" t="str">
        <f>IF($C$9="x", IF(VLOOKUP(B136,'(2) Gegevens per set'!B:Y, 23, FALSE) = "", "", VLOOKUP(B136,'(2) Gegevens per set'!B:Y, 23, FALSE)), "")</f>
        <v/>
      </c>
      <c r="AA136" s="83" t="str">
        <f>IF($C$7="x", IF(VLOOKUP(B136,'(2) Gegevens per set'!B:Y, 24, FALSE) = "", "", VLOOKUP(B136,'(2) Gegevens per set'!B:Y, 24, FALSE)), "")</f>
        <v/>
      </c>
    </row>
    <row r="137" spans="2:27" x14ac:dyDescent="0.25">
      <c r="B137" s="60" t="s">
        <v>152</v>
      </c>
      <c r="C137" s="30" t="s">
        <v>36</v>
      </c>
      <c r="D137" s="30"/>
      <c r="E137" s="72" t="str">
        <f>IF($E$13="Ja", IF(VLOOKUP(B137,'(2) Gegevens per set'!B:V, 3, FALSE) = "", "", VLOOKUP(B137,'(2) Gegevens per set'!B:V, 3, FALSE)), "")</f>
        <v/>
      </c>
      <c r="F137" s="72" t="str">
        <f>IF($F$13="Ja", IF(VLOOKUP(B137,'(2) Gegevens per set'!B:V, 4, FALSE) = "", "", VLOOKUP(B137,'(2) Gegevens per set'!B:V, 4, FALSE)), "")</f>
        <v/>
      </c>
      <c r="G137" s="68" t="str">
        <f>IF($G$13="Ja", IF(VLOOKUP(B137,'(2) Gegevens per set'!B:V, 5, FALSE) = "", "", VLOOKUP(B137,'(2) Gegevens per set'!B:V, 5, FALSE)), "")</f>
        <v/>
      </c>
      <c r="H137" s="64" t="str">
        <f>IF($H$13="Ja", IF(VLOOKUP(B137,'(2) Gegevens per set'!B:V, 6, FALSE) = "", "", VLOOKUP(B137,'(2) Gegevens per set'!B:V, 6, FALSE)), "")</f>
        <v/>
      </c>
      <c r="I137" s="72" t="str">
        <f>IF($I$13="Ja", IF(VLOOKUP(B137,'(2) Gegevens per set'!B:V, 7, FALSE) = "", "", VLOOKUP(B137,'(2) Gegevens per set'!B:V, 7, FALSE)), "")</f>
        <v/>
      </c>
      <c r="J137" s="72" t="str">
        <f>IF($J$13="Ja", IF(VLOOKUP(B137,'(2) Gegevens per set'!B:V, 8, FALSE) = "", "", VLOOKUP(B137,'(2) Gegevens per set'!B:V, 8, FALSE)), "")</f>
        <v/>
      </c>
      <c r="K137" s="64" t="str">
        <f>IF($K$13="Ja", IF(VLOOKUP(B137,'(2) Gegevens per set'!B:V, 9, FALSE) = "", "", VLOOKUP(B137,'(2) Gegevens per set'!B:V, 9, FALSE)), "")</f>
        <v/>
      </c>
      <c r="L137" s="72" t="str">
        <f>IF($L$13="Ja", IF(VLOOKUP(B137,'(2) Gegevens per set'!B:V, 10, FALSE) = "", "", VLOOKUP(B137,'(2) Gegevens per set'!B:V, 10, FALSE)), "")</f>
        <v/>
      </c>
      <c r="M137" s="72" t="str">
        <f>IF($M$13="Ja", IF(VLOOKUP(B137,'(2) Gegevens per set'!B:V, 11, FALSE) = "", "", VLOOKUP(B137,'(2) Gegevens per set'!B:V, 11, FALSE)), "")</f>
        <v/>
      </c>
      <c r="N137" s="64" t="str">
        <f>IF($N$13="Ja", IF(VLOOKUP(B137,'(2) Gegevens per set'!B:V, 12, FALSE) = "", "", VLOOKUP(B137,'(2) Gegevens per set'!B:V, 12, FALSE)), "")</f>
        <v/>
      </c>
      <c r="O137" s="72" t="str">
        <f>IF($O$13="Ja", IF(VLOOKUP(B137,'(2) Gegevens per set'!B:V, 13, FALSE) = "", "", VLOOKUP(B137,'(2) Gegevens per set'!B:V, 13, FALSE)), "")</f>
        <v/>
      </c>
      <c r="P137" s="64" t="str">
        <f>IF($P$13="Ja", IF(VLOOKUP(B137,'(2) Gegevens per set'!B:V, 14, FALSE) = "", "", VLOOKUP(B137,'(2) Gegevens per set'!B:V, 14, FALSE)), "")</f>
        <v/>
      </c>
      <c r="Q137" s="72" t="str">
        <f>IF($Q$13="Ja", IF(VLOOKUP(B137,'(2) Gegevens per set'!B:V, 15, FALSE) = "", "", VLOOKUP(B137,'(2) Gegevens per set'!B:V, 15, FALSE)), "")</f>
        <v/>
      </c>
      <c r="R137" s="64" t="str">
        <f>IF($R$13="Ja", IF(VLOOKUP(B137,'(2) Gegevens per set'!B:V, 16, FALSE) = "", "", VLOOKUP(B137,'(2) Gegevens per set'!B:V, 16, FALSE)), "")</f>
        <v/>
      </c>
      <c r="S137" s="72" t="str">
        <f>IF($S$13="Ja", IF(VLOOKUP(B137,'(2) Gegevens per set'!B:V, 17, FALSE) = "", "", VLOOKUP(B137,'(2) Gegevens per set'!B:V, 17, FALSE)), "")</f>
        <v/>
      </c>
      <c r="T137" s="64" t="str">
        <f>IF($T$13="Ja", IF(VLOOKUP(B137,'(2) Gegevens per set'!B:V, 18, FALSE) = "", "", VLOOKUP(B137,'(2) Gegevens per set'!B:V, 18, FALSE)), "")</f>
        <v/>
      </c>
      <c r="U137" s="72" t="str">
        <f>IF($U$13="Ja", IF(VLOOKUP(B137,'(2) Gegevens per set'!B:V, 19, FALSE) = "", "", VLOOKUP(B137,'(2) Gegevens per set'!B:V, 19, FALSE)), "")</f>
        <v/>
      </c>
      <c r="V137" s="72" t="str">
        <f>IF($V$13="Ja", IF(VLOOKUP(B137,'(2) Gegevens per set'!B:V, 20, FALSE) = "", "", VLOOKUP(B137,'(2) Gegevens per set'!B:V, 20, FALSE)), "")</f>
        <v/>
      </c>
      <c r="W137" s="72" t="str">
        <f>IF($W$13="Ja", IF(VLOOKUP(B137,'(2) Gegevens per set'!B:V, 21, FALSE) = "", "", VLOOKUP(B137,'(2) Gegevens per set'!B:V, 21, FALSE)), "")</f>
        <v/>
      </c>
      <c r="X137" s="83" t="str" cm="1">
        <f t="array" ref="X137">IF($C$6&lt;&gt;"x","",IF(OR(E137:W137&lt;&gt;""),"x",""))</f>
        <v/>
      </c>
      <c r="Y137" s="83" t="str">
        <f>IF($C$8="x", IF(VLOOKUP(B137,'(2) Gegevens per set'!B:Y, 22, FALSE) = "", "", VLOOKUP(B137,'(2) Gegevens per set'!B:Y, 22, FALSE)), "")</f>
        <v/>
      </c>
      <c r="Z137" s="83" t="str">
        <f>IF($C$9="x", IF(VLOOKUP(B137,'(2) Gegevens per set'!B:Y, 23, FALSE) = "", "", VLOOKUP(B137,'(2) Gegevens per set'!B:Y, 23, FALSE)), "")</f>
        <v/>
      </c>
      <c r="AA137" s="83" t="str">
        <f>IF($C$7="x", IF(VLOOKUP(B137,'(2) Gegevens per set'!B:Y, 24, FALSE) = "", "", VLOOKUP(B137,'(2) Gegevens per set'!B:Y, 24, FALSE)), "")</f>
        <v/>
      </c>
    </row>
    <row r="138" spans="2:27" x14ac:dyDescent="0.25">
      <c r="B138" s="60" t="s">
        <v>153</v>
      </c>
      <c r="C138" s="30" t="s">
        <v>38</v>
      </c>
      <c r="D138" s="30"/>
      <c r="E138" s="72" t="str">
        <f>IF($E$13="Ja", IF(VLOOKUP(B138,'(2) Gegevens per set'!B:V, 3, FALSE) = "", "", VLOOKUP(B138,'(2) Gegevens per set'!B:V, 3, FALSE)), "")</f>
        <v/>
      </c>
      <c r="F138" s="72" t="str">
        <f>IF($F$13="Ja", IF(VLOOKUP(B138,'(2) Gegevens per set'!B:V, 4, FALSE) = "", "", VLOOKUP(B138,'(2) Gegevens per set'!B:V, 4, FALSE)), "")</f>
        <v/>
      </c>
      <c r="G138" s="68" t="str">
        <f>IF($G$13="Ja", IF(VLOOKUP(B138,'(2) Gegevens per set'!B:V, 5, FALSE) = "", "", VLOOKUP(B138,'(2) Gegevens per set'!B:V, 5, FALSE)), "")</f>
        <v/>
      </c>
      <c r="H138" s="64" t="str">
        <f>IF($H$13="Ja", IF(VLOOKUP(B138,'(2) Gegevens per set'!B:V, 6, FALSE) = "", "", VLOOKUP(B138,'(2) Gegevens per set'!B:V, 6, FALSE)), "")</f>
        <v/>
      </c>
      <c r="I138" s="72" t="str">
        <f>IF($I$13="Ja", IF(VLOOKUP(B138,'(2) Gegevens per set'!B:V, 7, FALSE) = "", "", VLOOKUP(B138,'(2) Gegevens per set'!B:V, 7, FALSE)), "")</f>
        <v/>
      </c>
      <c r="J138" s="72" t="str">
        <f>IF($J$13="Ja", IF(VLOOKUP(B138,'(2) Gegevens per set'!B:V, 8, FALSE) = "", "", VLOOKUP(B138,'(2) Gegevens per set'!B:V, 8, FALSE)), "")</f>
        <v/>
      </c>
      <c r="K138" s="64" t="str">
        <f>IF($K$13="Ja", IF(VLOOKUP(B138,'(2) Gegevens per set'!B:V, 9, FALSE) = "", "", VLOOKUP(B138,'(2) Gegevens per set'!B:V, 9, FALSE)), "")</f>
        <v/>
      </c>
      <c r="L138" s="72" t="str">
        <f>IF($L$13="Ja", IF(VLOOKUP(B138,'(2) Gegevens per set'!B:V, 10, FALSE) = "", "", VLOOKUP(B138,'(2) Gegevens per set'!B:V, 10, FALSE)), "")</f>
        <v/>
      </c>
      <c r="M138" s="72" t="str">
        <f>IF($M$13="Ja", IF(VLOOKUP(B138,'(2) Gegevens per set'!B:V, 11, FALSE) = "", "", VLOOKUP(B138,'(2) Gegevens per set'!B:V, 11, FALSE)), "")</f>
        <v/>
      </c>
      <c r="N138" s="64" t="str">
        <f>IF($N$13="Ja", IF(VLOOKUP(B138,'(2) Gegevens per set'!B:V, 12, FALSE) = "", "", VLOOKUP(B138,'(2) Gegevens per set'!B:V, 12, FALSE)), "")</f>
        <v/>
      </c>
      <c r="O138" s="72" t="str">
        <f>IF($O$13="Ja", IF(VLOOKUP(B138,'(2) Gegevens per set'!B:V, 13, FALSE) = "", "", VLOOKUP(B138,'(2) Gegevens per set'!B:V, 13, FALSE)), "")</f>
        <v/>
      </c>
      <c r="P138" s="64" t="str">
        <f>IF($P$13="Ja", IF(VLOOKUP(B138,'(2) Gegevens per set'!B:V, 14, FALSE) = "", "", VLOOKUP(B138,'(2) Gegevens per set'!B:V, 14, FALSE)), "")</f>
        <v/>
      </c>
      <c r="Q138" s="72" t="str">
        <f>IF($Q$13="Ja", IF(VLOOKUP(B138,'(2) Gegevens per set'!B:V, 15, FALSE) = "", "", VLOOKUP(B138,'(2) Gegevens per set'!B:V, 15, FALSE)), "")</f>
        <v/>
      </c>
      <c r="R138" s="64" t="str">
        <f>IF($R$13="Ja", IF(VLOOKUP(B138,'(2) Gegevens per set'!B:V, 16, FALSE) = "", "", VLOOKUP(B138,'(2) Gegevens per set'!B:V, 16, FALSE)), "")</f>
        <v/>
      </c>
      <c r="S138" s="72" t="str">
        <f>IF($S$13="Ja", IF(VLOOKUP(B138,'(2) Gegevens per set'!B:V, 17, FALSE) = "", "", VLOOKUP(B138,'(2) Gegevens per set'!B:V, 17, FALSE)), "")</f>
        <v/>
      </c>
      <c r="T138" s="64" t="str">
        <f>IF($T$13="Ja", IF(VLOOKUP(B138,'(2) Gegevens per set'!B:V, 18, FALSE) = "", "", VLOOKUP(B138,'(2) Gegevens per set'!B:V, 18, FALSE)), "")</f>
        <v/>
      </c>
      <c r="U138" s="72" t="str">
        <f>IF($U$13="Ja", IF(VLOOKUP(B138,'(2) Gegevens per set'!B:V, 19, FALSE) = "", "", VLOOKUP(B138,'(2) Gegevens per set'!B:V, 19, FALSE)), "")</f>
        <v/>
      </c>
      <c r="V138" s="72" t="str">
        <f>IF($V$13="Ja", IF(VLOOKUP(B138,'(2) Gegevens per set'!B:V, 20, FALSE) = "", "", VLOOKUP(B138,'(2) Gegevens per set'!B:V, 20, FALSE)), "")</f>
        <v/>
      </c>
      <c r="W138" s="72" t="str">
        <f>IF($W$13="Ja", IF(VLOOKUP(B138,'(2) Gegevens per set'!B:V, 21, FALSE) = "", "", VLOOKUP(B138,'(2) Gegevens per set'!B:V, 21, FALSE)), "")</f>
        <v/>
      </c>
      <c r="X138" s="83" t="str" cm="1">
        <f t="array" ref="X138">IF($C$6&lt;&gt;"x","",IF(OR(E138:W138&lt;&gt;""),"x",""))</f>
        <v/>
      </c>
      <c r="Y138" s="83" t="str">
        <f>IF($C$8="x", IF(VLOOKUP(B138,'(2) Gegevens per set'!B:Y, 22, FALSE) = "", "", VLOOKUP(B138,'(2) Gegevens per set'!B:Y, 22, FALSE)), "")</f>
        <v/>
      </c>
      <c r="Z138" s="83" t="str">
        <f>IF($C$9="x", IF(VLOOKUP(B138,'(2) Gegevens per set'!B:Y, 23, FALSE) = "", "", VLOOKUP(B138,'(2) Gegevens per set'!B:Y, 23, FALSE)), "")</f>
        <v/>
      </c>
      <c r="AA138" s="83" t="str">
        <f>IF($C$7="x", IF(VLOOKUP(B138,'(2) Gegevens per set'!B:Y, 24, FALSE) = "", "", VLOOKUP(B138,'(2) Gegevens per set'!B:Y, 24, FALSE)), "")</f>
        <v/>
      </c>
    </row>
    <row r="139" spans="2:27" x14ac:dyDescent="0.25">
      <c r="B139" s="60" t="s">
        <v>154</v>
      </c>
      <c r="C139" s="30" t="s">
        <v>40</v>
      </c>
      <c r="D139" s="30"/>
      <c r="E139" s="72" t="str">
        <f>IF($E$13="Ja", IF(VLOOKUP(B139,'(2) Gegevens per set'!B:V, 3, FALSE) = "", "", VLOOKUP(B139,'(2) Gegevens per set'!B:V, 3, FALSE)), "")</f>
        <v/>
      </c>
      <c r="F139" s="72" t="str">
        <f>IF($F$13="Ja", IF(VLOOKUP(B139,'(2) Gegevens per set'!B:V, 4, FALSE) = "", "", VLOOKUP(B139,'(2) Gegevens per set'!B:V, 4, FALSE)), "")</f>
        <v/>
      </c>
      <c r="G139" s="68" t="str">
        <f>IF($G$13="Ja", IF(VLOOKUP(B139,'(2) Gegevens per set'!B:V, 5, FALSE) = "", "", VLOOKUP(B139,'(2) Gegevens per set'!B:V, 5, FALSE)), "")</f>
        <v/>
      </c>
      <c r="H139" s="64" t="str">
        <f>IF($H$13="Ja", IF(VLOOKUP(B139,'(2) Gegevens per set'!B:V, 6, FALSE) = "", "", VLOOKUP(B139,'(2) Gegevens per set'!B:V, 6, FALSE)), "")</f>
        <v/>
      </c>
      <c r="I139" s="72" t="str">
        <f>IF($I$13="Ja", IF(VLOOKUP(B139,'(2) Gegevens per set'!B:V, 7, FALSE) = "", "", VLOOKUP(B139,'(2) Gegevens per set'!B:V, 7, FALSE)), "")</f>
        <v/>
      </c>
      <c r="J139" s="72" t="str">
        <f>IF($J$13="Ja", IF(VLOOKUP(B139,'(2) Gegevens per set'!B:V, 8, FALSE) = "", "", VLOOKUP(B139,'(2) Gegevens per set'!B:V, 8, FALSE)), "")</f>
        <v/>
      </c>
      <c r="K139" s="64" t="str">
        <f>IF($K$13="Ja", IF(VLOOKUP(B139,'(2) Gegevens per set'!B:V, 9, FALSE) = "", "", VLOOKUP(B139,'(2) Gegevens per set'!B:V, 9, FALSE)), "")</f>
        <v/>
      </c>
      <c r="L139" s="72" t="str">
        <f>IF($L$13="Ja", IF(VLOOKUP(B139,'(2) Gegevens per set'!B:V, 10, FALSE) = "", "", VLOOKUP(B139,'(2) Gegevens per set'!B:V, 10, FALSE)), "")</f>
        <v/>
      </c>
      <c r="M139" s="72" t="str">
        <f>IF($M$13="Ja", IF(VLOOKUP(B139,'(2) Gegevens per set'!B:V, 11, FALSE) = "", "", VLOOKUP(B139,'(2) Gegevens per set'!B:V, 11, FALSE)), "")</f>
        <v/>
      </c>
      <c r="N139" s="64" t="str">
        <f>IF($N$13="Ja", IF(VLOOKUP(B139,'(2) Gegevens per set'!B:V, 12, FALSE) = "", "", VLOOKUP(B139,'(2) Gegevens per set'!B:V, 12, FALSE)), "")</f>
        <v/>
      </c>
      <c r="O139" s="72" t="str">
        <f>IF($O$13="Ja", IF(VLOOKUP(B139,'(2) Gegevens per set'!B:V, 13, FALSE) = "", "", VLOOKUP(B139,'(2) Gegevens per set'!B:V, 13, FALSE)), "")</f>
        <v/>
      </c>
      <c r="P139" s="64" t="str">
        <f>IF($P$13="Ja", IF(VLOOKUP(B139,'(2) Gegevens per set'!B:V, 14, FALSE) = "", "", VLOOKUP(B139,'(2) Gegevens per set'!B:V, 14, FALSE)), "")</f>
        <v/>
      </c>
      <c r="Q139" s="72" t="str">
        <f>IF($Q$13="Ja", IF(VLOOKUP(B139,'(2) Gegevens per set'!B:V, 15, FALSE) = "", "", VLOOKUP(B139,'(2) Gegevens per set'!B:V, 15, FALSE)), "")</f>
        <v/>
      </c>
      <c r="R139" s="64" t="str">
        <f>IF($R$13="Ja", IF(VLOOKUP(B139,'(2) Gegevens per set'!B:V, 16, FALSE) = "", "", VLOOKUP(B139,'(2) Gegevens per set'!B:V, 16, FALSE)), "")</f>
        <v/>
      </c>
      <c r="S139" s="72" t="str">
        <f>IF($S$13="Ja", IF(VLOOKUP(B139,'(2) Gegevens per set'!B:V, 17, FALSE) = "", "", VLOOKUP(B139,'(2) Gegevens per set'!B:V, 17, FALSE)), "")</f>
        <v/>
      </c>
      <c r="T139" s="64" t="str">
        <f>IF($T$13="Ja", IF(VLOOKUP(B139,'(2) Gegevens per set'!B:V, 18, FALSE) = "", "", VLOOKUP(B139,'(2) Gegevens per set'!B:V, 18, FALSE)), "")</f>
        <v/>
      </c>
      <c r="U139" s="72" t="str">
        <f>IF($U$13="Ja", IF(VLOOKUP(B139,'(2) Gegevens per set'!B:V, 19, FALSE) = "", "", VLOOKUP(B139,'(2) Gegevens per set'!B:V, 19, FALSE)), "")</f>
        <v/>
      </c>
      <c r="V139" s="72" t="str">
        <f>IF($V$13="Ja", IF(VLOOKUP(B139,'(2) Gegevens per set'!B:V, 20, FALSE) = "", "", VLOOKUP(B139,'(2) Gegevens per set'!B:V, 20, FALSE)), "")</f>
        <v/>
      </c>
      <c r="W139" s="72" t="str">
        <f>IF($W$13="Ja", IF(VLOOKUP(B139,'(2) Gegevens per set'!B:V, 21, FALSE) = "", "", VLOOKUP(B139,'(2) Gegevens per set'!B:V, 21, FALSE)), "")</f>
        <v/>
      </c>
      <c r="X139" s="83" t="str" cm="1">
        <f t="array" ref="X139">IF($C$6&lt;&gt;"x","",IF(OR(E139:W139&lt;&gt;""),"x",""))</f>
        <v/>
      </c>
      <c r="Y139" s="83" t="str">
        <f>IF($C$8="x", IF(VLOOKUP(B139,'(2) Gegevens per set'!B:Y, 22, FALSE) = "", "", VLOOKUP(B139,'(2) Gegevens per set'!B:Y, 22, FALSE)), "")</f>
        <v/>
      </c>
      <c r="Z139" s="83" t="str">
        <f>IF($C$9="x", IF(VLOOKUP(B139,'(2) Gegevens per set'!B:Y, 23, FALSE) = "", "", VLOOKUP(B139,'(2) Gegevens per set'!B:Y, 23, FALSE)), "")</f>
        <v/>
      </c>
      <c r="AA139" s="83" t="str">
        <f>IF($C$7="x", IF(VLOOKUP(B139,'(2) Gegevens per set'!B:Y, 24, FALSE) = "", "", VLOOKUP(B139,'(2) Gegevens per set'!B:Y, 24, FALSE)), "")</f>
        <v/>
      </c>
    </row>
    <row r="140" spans="2:27" x14ac:dyDescent="0.25">
      <c r="B140" s="60" t="s">
        <v>155</v>
      </c>
      <c r="C140" s="30" t="s">
        <v>42</v>
      </c>
      <c r="D140" s="30"/>
      <c r="E140" s="72" t="str">
        <f>IF($E$13="Ja", IF(VLOOKUP(B140,'(2) Gegevens per set'!B:V, 3, FALSE) = "", "", VLOOKUP(B140,'(2) Gegevens per set'!B:V, 3, FALSE)), "")</f>
        <v/>
      </c>
      <c r="F140" s="72" t="str">
        <f>IF($F$13="Ja", IF(VLOOKUP(B140,'(2) Gegevens per set'!B:V, 4, FALSE) = "", "", VLOOKUP(B140,'(2) Gegevens per set'!B:V, 4, FALSE)), "")</f>
        <v/>
      </c>
      <c r="G140" s="68" t="str">
        <f>IF($G$13="Ja", IF(VLOOKUP(B140,'(2) Gegevens per set'!B:V, 5, FALSE) = "", "", VLOOKUP(B140,'(2) Gegevens per set'!B:V, 5, FALSE)), "")</f>
        <v/>
      </c>
      <c r="H140" s="64" t="str">
        <f>IF($H$13="Ja", IF(VLOOKUP(B140,'(2) Gegevens per set'!B:V, 6, FALSE) = "", "", VLOOKUP(B140,'(2) Gegevens per set'!B:V, 6, FALSE)), "")</f>
        <v/>
      </c>
      <c r="I140" s="72" t="str">
        <f>IF($I$13="Ja", IF(VLOOKUP(B140,'(2) Gegevens per set'!B:V, 7, FALSE) = "", "", VLOOKUP(B140,'(2) Gegevens per set'!B:V, 7, FALSE)), "")</f>
        <v/>
      </c>
      <c r="J140" s="72" t="str">
        <f>IF($J$13="Ja", IF(VLOOKUP(B140,'(2) Gegevens per set'!B:V, 8, FALSE) = "", "", VLOOKUP(B140,'(2) Gegevens per set'!B:V, 8, FALSE)), "")</f>
        <v/>
      </c>
      <c r="K140" s="64" t="str">
        <f>IF($K$13="Ja", IF(VLOOKUP(B140,'(2) Gegevens per set'!B:V, 9, FALSE) = "", "", VLOOKUP(B140,'(2) Gegevens per set'!B:V, 9, FALSE)), "")</f>
        <v/>
      </c>
      <c r="L140" s="72" t="str">
        <f>IF($L$13="Ja", IF(VLOOKUP(B140,'(2) Gegevens per set'!B:V, 10, FALSE) = "", "", VLOOKUP(B140,'(2) Gegevens per set'!B:V, 10, FALSE)), "")</f>
        <v/>
      </c>
      <c r="M140" s="72" t="str">
        <f>IF($M$13="Ja", IF(VLOOKUP(B140,'(2) Gegevens per set'!B:V, 11, FALSE) = "", "", VLOOKUP(B140,'(2) Gegevens per set'!B:V, 11, FALSE)), "")</f>
        <v/>
      </c>
      <c r="N140" s="64" t="str">
        <f>IF($N$13="Ja", IF(VLOOKUP(B140,'(2) Gegevens per set'!B:V, 12, FALSE) = "", "", VLOOKUP(B140,'(2) Gegevens per set'!B:V, 12, FALSE)), "")</f>
        <v/>
      </c>
      <c r="O140" s="72" t="str">
        <f>IF($O$13="Ja", IF(VLOOKUP(B140,'(2) Gegevens per set'!B:V, 13, FALSE) = "", "", VLOOKUP(B140,'(2) Gegevens per set'!B:V, 13, FALSE)), "")</f>
        <v/>
      </c>
      <c r="P140" s="64" t="str">
        <f>IF($P$13="Ja", IF(VLOOKUP(B140,'(2) Gegevens per set'!B:V, 14, FALSE) = "", "", VLOOKUP(B140,'(2) Gegevens per set'!B:V, 14, FALSE)), "")</f>
        <v/>
      </c>
      <c r="Q140" s="72" t="str">
        <f>IF($Q$13="Ja", IF(VLOOKUP(B140,'(2) Gegevens per set'!B:V, 15, FALSE) = "", "", VLOOKUP(B140,'(2) Gegevens per set'!B:V, 15, FALSE)), "")</f>
        <v/>
      </c>
      <c r="R140" s="64" t="str">
        <f>IF($R$13="Ja", IF(VLOOKUP(B140,'(2) Gegevens per set'!B:V, 16, FALSE) = "", "", VLOOKUP(B140,'(2) Gegevens per set'!B:V, 16, FALSE)), "")</f>
        <v/>
      </c>
      <c r="S140" s="72" t="str">
        <f>IF($S$13="Ja", IF(VLOOKUP(B140,'(2) Gegevens per set'!B:V, 17, FALSE) = "", "", VLOOKUP(B140,'(2) Gegevens per set'!B:V, 17, FALSE)), "")</f>
        <v/>
      </c>
      <c r="T140" s="64" t="str">
        <f>IF($T$13="Ja", IF(VLOOKUP(B140,'(2) Gegevens per set'!B:V, 18, FALSE) = "", "", VLOOKUP(B140,'(2) Gegevens per set'!B:V, 18, FALSE)), "")</f>
        <v/>
      </c>
      <c r="U140" s="72" t="str">
        <f>IF($U$13="Ja", IF(VLOOKUP(B140,'(2) Gegevens per set'!B:V, 19, FALSE) = "", "", VLOOKUP(B140,'(2) Gegevens per set'!B:V, 19, FALSE)), "")</f>
        <v/>
      </c>
      <c r="V140" s="72" t="str">
        <f>IF($V$13="Ja", IF(VLOOKUP(B140,'(2) Gegevens per set'!B:V, 20, FALSE) = "", "", VLOOKUP(B140,'(2) Gegevens per set'!B:V, 20, FALSE)), "")</f>
        <v/>
      </c>
      <c r="W140" s="72" t="str">
        <f>IF($W$13="Ja", IF(VLOOKUP(B140,'(2) Gegevens per set'!B:V, 21, FALSE) = "", "", VLOOKUP(B140,'(2) Gegevens per set'!B:V, 21, FALSE)), "")</f>
        <v/>
      </c>
      <c r="X140" s="83" t="str" cm="1">
        <f t="array" ref="X140">IF($C$6&lt;&gt;"x","",IF(OR(E140:W140&lt;&gt;""),"x",""))</f>
        <v/>
      </c>
      <c r="Y140" s="83" t="str">
        <f>IF($C$8="x", IF(VLOOKUP(B140,'(2) Gegevens per set'!B:Y, 22, FALSE) = "", "", VLOOKUP(B140,'(2) Gegevens per set'!B:Y, 22, FALSE)), "")</f>
        <v/>
      </c>
      <c r="Z140" s="83" t="str">
        <f>IF($C$9="x", IF(VLOOKUP(B140,'(2) Gegevens per set'!B:Y, 23, FALSE) = "", "", VLOOKUP(B140,'(2) Gegevens per set'!B:Y, 23, FALSE)), "")</f>
        <v/>
      </c>
      <c r="AA140" s="83" t="str">
        <f>IF($C$7="x", IF(VLOOKUP(B140,'(2) Gegevens per set'!B:Y, 24, FALSE) = "", "", VLOOKUP(B140,'(2) Gegevens per set'!B:Y, 24, FALSE)), "")</f>
        <v/>
      </c>
    </row>
    <row r="141" spans="2:27" x14ac:dyDescent="0.25">
      <c r="B141" s="31" t="s">
        <v>156</v>
      </c>
      <c r="C141" s="59" t="s">
        <v>44</v>
      </c>
      <c r="D141" s="59"/>
      <c r="E141" s="72" t="str">
        <f>IF($E$13="Ja", IF(VLOOKUP(B141,'(2) Gegevens per set'!B:V, 3, FALSE) = "", "", VLOOKUP(B141,'(2) Gegevens per set'!B:V, 3, FALSE)), "")</f>
        <v/>
      </c>
      <c r="F141" s="72" t="str">
        <f>IF($F$13="Ja", IF(VLOOKUP(B141,'(2) Gegevens per set'!B:V, 4, FALSE) = "", "", VLOOKUP(B141,'(2) Gegevens per set'!B:V, 4, FALSE)), "")</f>
        <v/>
      </c>
      <c r="G141" s="68" t="str">
        <f>IF($G$13="Ja", IF(VLOOKUP(B141,'(2) Gegevens per set'!B:V, 5, FALSE) = "", "", VLOOKUP(B141,'(2) Gegevens per set'!B:V, 5, FALSE)), "")</f>
        <v/>
      </c>
      <c r="H141" s="64" t="str">
        <f>IF($H$13="Ja", IF(VLOOKUP(B141,'(2) Gegevens per set'!B:V, 6, FALSE) = "", "", VLOOKUP(B141,'(2) Gegevens per set'!B:V, 6, FALSE)), "")</f>
        <v/>
      </c>
      <c r="I141" s="72" t="str">
        <f>IF($I$13="Ja", IF(VLOOKUP(B141,'(2) Gegevens per set'!B:V, 7, FALSE) = "", "", VLOOKUP(B141,'(2) Gegevens per set'!B:V, 7, FALSE)), "")</f>
        <v/>
      </c>
      <c r="J141" s="72" t="str">
        <f>IF($J$13="Ja", IF(VLOOKUP(B141,'(2) Gegevens per set'!B:V, 8, FALSE) = "", "", VLOOKUP(B141,'(2) Gegevens per set'!B:V, 8, FALSE)), "")</f>
        <v/>
      </c>
      <c r="K141" s="64" t="str">
        <f>IF($K$13="Ja", IF(VLOOKUP(B141,'(2) Gegevens per set'!B:V, 9, FALSE) = "", "", VLOOKUP(B141,'(2) Gegevens per set'!B:V, 9, FALSE)), "")</f>
        <v/>
      </c>
      <c r="L141" s="72" t="str">
        <f>IF($L$13="Ja", IF(VLOOKUP(B141,'(2) Gegevens per set'!B:V, 10, FALSE) = "", "", VLOOKUP(B141,'(2) Gegevens per set'!B:V, 10, FALSE)), "")</f>
        <v/>
      </c>
      <c r="M141" s="72" t="str">
        <f>IF($M$13="Ja", IF(VLOOKUP(B141,'(2) Gegevens per set'!B:V, 11, FALSE) = "", "", VLOOKUP(B141,'(2) Gegevens per set'!B:V, 11, FALSE)), "")</f>
        <v/>
      </c>
      <c r="N141" s="64" t="str">
        <f>IF($N$13="Ja", IF(VLOOKUP(B141,'(2) Gegevens per set'!B:V, 12, FALSE) = "", "", VLOOKUP(B141,'(2) Gegevens per set'!B:V, 12, FALSE)), "")</f>
        <v/>
      </c>
      <c r="O141" s="72" t="str">
        <f>IF($O$13="Ja", IF(VLOOKUP(B141,'(2) Gegevens per set'!B:V, 13, FALSE) = "", "", VLOOKUP(B141,'(2) Gegevens per set'!B:V, 13, FALSE)), "")</f>
        <v/>
      </c>
      <c r="P141" s="64" t="str">
        <f>IF($P$13="Ja", IF(VLOOKUP(B141,'(2) Gegevens per set'!B:V, 14, FALSE) = "", "", VLOOKUP(B141,'(2) Gegevens per set'!B:V, 14, FALSE)), "")</f>
        <v/>
      </c>
      <c r="Q141" s="72" t="str">
        <f>IF($Q$13="Ja", IF(VLOOKUP(B141,'(2) Gegevens per set'!B:V, 15, FALSE) = "", "", VLOOKUP(B141,'(2) Gegevens per set'!B:V, 15, FALSE)), "")</f>
        <v/>
      </c>
      <c r="R141" s="64" t="str">
        <f>IF($R$13="Ja", IF(VLOOKUP(B141,'(2) Gegevens per set'!B:V, 16, FALSE) = "", "", VLOOKUP(B141,'(2) Gegevens per set'!B:V, 16, FALSE)), "")</f>
        <v/>
      </c>
      <c r="S141" s="72" t="str">
        <f>IF($S$13="Ja", IF(VLOOKUP(B141,'(2) Gegevens per set'!B:V, 17, FALSE) = "", "", VLOOKUP(B141,'(2) Gegevens per set'!B:V, 17, FALSE)), "")</f>
        <v/>
      </c>
      <c r="T141" s="64" t="str">
        <f>IF($T$13="Ja", IF(VLOOKUP(B141,'(2) Gegevens per set'!B:V, 18, FALSE) = "", "", VLOOKUP(B141,'(2) Gegevens per set'!B:V, 18, FALSE)), "")</f>
        <v/>
      </c>
      <c r="U141" s="72" t="str">
        <f>IF($U$13="Ja", IF(VLOOKUP(B141,'(2) Gegevens per set'!B:V, 19, FALSE) = "", "", VLOOKUP(B141,'(2) Gegevens per set'!B:V, 19, FALSE)), "")</f>
        <v/>
      </c>
      <c r="V141" s="72" t="str">
        <f>IF($V$13="Ja", IF(VLOOKUP(B141,'(2) Gegevens per set'!B:V, 20, FALSE) = "", "", VLOOKUP(B141,'(2) Gegevens per set'!B:V, 20, FALSE)), "")</f>
        <v/>
      </c>
      <c r="W141" s="72" t="str">
        <f>IF($W$13="Ja", IF(VLOOKUP(B141,'(2) Gegevens per set'!B:V, 21, FALSE) = "", "", VLOOKUP(B141,'(2) Gegevens per set'!B:V, 21, FALSE)), "")</f>
        <v/>
      </c>
      <c r="X141" s="83" t="str" cm="1">
        <f t="array" ref="X141">IF($C$6&lt;&gt;"x","",IF(OR(E141:W141&lt;&gt;""),"x",""))</f>
        <v/>
      </c>
      <c r="Y141" s="83" t="str">
        <f>IF($C$8="x", IF(VLOOKUP(B141,'(2) Gegevens per set'!B:Y, 22, FALSE) = "", "", VLOOKUP(B141,'(2) Gegevens per set'!B:Y, 22, FALSE)), "")</f>
        <v/>
      </c>
      <c r="Z141" s="83" t="str">
        <f>IF($C$9="x", IF(VLOOKUP(B141,'(2) Gegevens per set'!B:Y, 23, FALSE) = "", "", VLOOKUP(B141,'(2) Gegevens per set'!B:Y, 23, FALSE)), "")</f>
        <v/>
      </c>
      <c r="AA141" s="83" t="str">
        <f>IF($C$7="x", IF(VLOOKUP(B141,'(2) Gegevens per set'!B:Y, 24, FALSE) = "", "", VLOOKUP(B141,'(2) Gegevens per set'!B:Y, 24, FALSE)), "")</f>
        <v/>
      </c>
    </row>
    <row r="142" spans="2:27" x14ac:dyDescent="0.25">
      <c r="B142" s="42" t="s">
        <v>157</v>
      </c>
      <c r="C142" s="43"/>
      <c r="D142" s="43"/>
      <c r="E142" s="47" t="str">
        <f>IF($E$13="Ja", IF(VLOOKUP(B142,'(2) Gegevens per set'!B:V, 3, FALSE) = "", "", VLOOKUP(B142,'(2) Gegevens per set'!B:V, 3, FALSE)), "")</f>
        <v/>
      </c>
      <c r="F142" s="47" t="str">
        <f>IF($F$13="Ja", IF(VLOOKUP(B142,'(2) Gegevens per set'!B:V, 4, FALSE) = "", "", VLOOKUP(B142,'(2) Gegevens per set'!B:V, 4, FALSE)), "")</f>
        <v/>
      </c>
      <c r="G142" s="47" t="str">
        <f>IF($G$13="Ja", IF(VLOOKUP(B142,'(2) Gegevens per set'!B:V, 5, FALSE) = "", "", VLOOKUP(B142,'(2) Gegevens per set'!B:V, 5, FALSE)), "")</f>
        <v/>
      </c>
      <c r="H142" s="47" t="str">
        <f>IF($H$13="Ja", IF(VLOOKUP(B142,'(2) Gegevens per set'!B:V, 6, FALSE) = "", "", VLOOKUP(B142,'(2) Gegevens per set'!B:V, 6, FALSE)), "")</f>
        <v/>
      </c>
      <c r="I142" s="47" t="str">
        <f>IF($I$13="Ja", IF(VLOOKUP(B142,'(2) Gegevens per set'!B:V, 7, FALSE) = "", "", VLOOKUP(B142,'(2) Gegevens per set'!B:V, 7, FALSE)), "")</f>
        <v/>
      </c>
      <c r="J142" s="47" t="str">
        <f>IF($J$13="Ja", IF(VLOOKUP(B142,'(2) Gegevens per set'!B:V, 8, FALSE) = "", "", VLOOKUP(B142,'(2) Gegevens per set'!B:V, 8, FALSE)), "")</f>
        <v/>
      </c>
      <c r="K142" s="47" t="str">
        <f>IF($K$13="Ja", IF(VLOOKUP(B142,'(2) Gegevens per set'!B:V, 9, FALSE) = "", "", VLOOKUP(B142,'(2) Gegevens per set'!B:V, 9, FALSE)), "")</f>
        <v/>
      </c>
      <c r="L142" s="47" t="str">
        <f>IF($L$13="Ja", IF(VLOOKUP(B142,'(2) Gegevens per set'!B:V, 10, FALSE) = "", "", VLOOKUP(B142,'(2) Gegevens per set'!B:V, 10, FALSE)), "")</f>
        <v/>
      </c>
      <c r="M142" s="47" t="str">
        <f>IF($M$13="Ja", IF(VLOOKUP(B142,'(2) Gegevens per set'!B:V, 11, FALSE) = "", "", VLOOKUP(B142,'(2) Gegevens per set'!B:V, 11, FALSE)), "")</f>
        <v/>
      </c>
      <c r="N142" s="47" t="str">
        <f>IF($N$13="Ja", IF(VLOOKUP(B142,'(2) Gegevens per set'!B:V, 12, FALSE) = "", "", VLOOKUP(B142,'(2) Gegevens per set'!B:V, 12, FALSE)), "")</f>
        <v/>
      </c>
      <c r="O142" s="47" t="str">
        <f>IF($O$13="Ja", IF(VLOOKUP(B142,'(2) Gegevens per set'!B:V, 13, FALSE) = "", "", VLOOKUP(B142,'(2) Gegevens per set'!B:V, 13, FALSE)), "")</f>
        <v/>
      </c>
      <c r="P142" s="47" t="str">
        <f>IF($P$13="Ja", IF(VLOOKUP(B142,'(2) Gegevens per set'!B:V, 14, FALSE) = "", "", VLOOKUP(B142,'(2) Gegevens per set'!B:V, 14, FALSE)), "")</f>
        <v/>
      </c>
      <c r="Q142" s="47" t="str">
        <f>IF($Q$13="Ja", IF(VLOOKUP(B142,'(2) Gegevens per set'!B:V, 15, FALSE) = "", "", VLOOKUP(B142,'(2) Gegevens per set'!B:V, 15, FALSE)), "")</f>
        <v/>
      </c>
      <c r="R142" s="47" t="str">
        <f>IF($R$13="Ja", IF(VLOOKUP(B142,'(2) Gegevens per set'!B:V, 16, FALSE) = "", "", VLOOKUP(B142,'(2) Gegevens per set'!B:V, 16, FALSE)), "")</f>
        <v/>
      </c>
      <c r="S142" s="47" t="str">
        <f>IF($S$13="Ja", IF(VLOOKUP(B142,'(2) Gegevens per set'!B:V, 17, FALSE) = "", "", VLOOKUP(B142,'(2) Gegevens per set'!B:V, 17, FALSE)), "")</f>
        <v/>
      </c>
      <c r="T142" s="47" t="str">
        <f>IF($T$13="Ja", IF(VLOOKUP(B142,'(2) Gegevens per set'!B:V, 18, FALSE) = "", "", VLOOKUP(B142,'(2) Gegevens per set'!B:V, 18, FALSE)), "")</f>
        <v/>
      </c>
      <c r="U142" s="47" t="str">
        <f>IF($U$13="Ja", IF(VLOOKUP(B142,'(2) Gegevens per set'!B:V, 19, FALSE) = "", "", VLOOKUP(B142,'(2) Gegevens per set'!B:V, 19, FALSE)), "")</f>
        <v/>
      </c>
      <c r="V142" s="47" t="str">
        <f>IF($V$13="Ja", IF(VLOOKUP(B142,'(2) Gegevens per set'!B:V, 20, FALSE) = "", "", VLOOKUP(B142,'(2) Gegevens per set'!B:V, 20, FALSE)), "")</f>
        <v/>
      </c>
      <c r="W142" s="47" t="str">
        <f>IF($W$13="Ja", IF(VLOOKUP(B142,'(2) Gegevens per set'!B:V, 21, FALSE) = "", "", VLOOKUP(B142,'(2) Gegevens per set'!B:V, 21, FALSE)), "")</f>
        <v/>
      </c>
      <c r="X142" s="81" t="str" cm="1">
        <f t="array" ref="X142">IF($C$6&lt;&gt;"x","",IF(OR(E142:W142&lt;&gt;""),"x",""))</f>
        <v/>
      </c>
      <c r="Y142" s="81" t="str">
        <f>IF($C$8="x", IF(VLOOKUP(B142,'(2) Gegevens per set'!B:Y, 22, FALSE) = "", "", VLOOKUP(B142,'(2) Gegevens per set'!B:Y, 22, FALSE)), "")</f>
        <v/>
      </c>
      <c r="Z142" s="81" t="str">
        <f>IF($C$9="x", IF(VLOOKUP(B142,'(2) Gegevens per set'!B:Y, 23, FALSE) = "", "", VLOOKUP(B142,'(2) Gegevens per set'!B:Y, 23, FALSE)), "")</f>
        <v/>
      </c>
      <c r="AA142" s="81" t="str">
        <f>IF($C$7="x", IF(VLOOKUP(B142,'(2) Gegevens per set'!B:Y, 24, FALSE) = "", "", VLOOKUP(B142,'(2) Gegevens per set'!B:Y, 24, FALSE)), "")</f>
        <v/>
      </c>
    </row>
    <row r="143" spans="2:27" x14ac:dyDescent="0.25">
      <c r="B143" s="60" t="s">
        <v>158</v>
      </c>
      <c r="C143" s="30" t="s">
        <v>145</v>
      </c>
      <c r="D143" s="30"/>
      <c r="E143" s="72" t="str">
        <f>IF($E$13="Ja", IF(VLOOKUP(B143,'(2) Gegevens per set'!B:V, 3, FALSE) = "", "", VLOOKUP(B143,'(2) Gegevens per set'!B:V, 3, FALSE)), "")</f>
        <v/>
      </c>
      <c r="F143" s="72" t="str">
        <f>IF($F$13="Ja", IF(VLOOKUP(B143,'(2) Gegevens per set'!B:V, 4, FALSE) = "", "", VLOOKUP(B143,'(2) Gegevens per set'!B:V, 4, FALSE)), "")</f>
        <v/>
      </c>
      <c r="G143" s="68" t="str">
        <f>IF($G$13="Ja", IF(VLOOKUP(B143,'(2) Gegevens per set'!B:V, 5, FALSE) = "", "", VLOOKUP(B143,'(2) Gegevens per set'!B:V, 5, FALSE)), "")</f>
        <v/>
      </c>
      <c r="H143" s="64" t="str">
        <f>IF($H$13="Ja", IF(VLOOKUP(B143,'(2) Gegevens per set'!B:V, 6, FALSE) = "", "", VLOOKUP(B143,'(2) Gegevens per set'!B:V, 6, FALSE)), "")</f>
        <v/>
      </c>
      <c r="I143" s="72" t="str">
        <f>IF($I$13="Ja", IF(VLOOKUP(B143,'(2) Gegevens per set'!B:V, 7, FALSE) = "", "", VLOOKUP(B143,'(2) Gegevens per set'!B:V, 7, FALSE)), "")</f>
        <v/>
      </c>
      <c r="J143" s="72" t="str">
        <f>IF($J$13="Ja", IF(VLOOKUP(B143,'(2) Gegevens per set'!B:V, 8, FALSE) = "", "", VLOOKUP(B143,'(2) Gegevens per set'!B:V, 8, FALSE)), "")</f>
        <v/>
      </c>
      <c r="K143" s="64" t="str">
        <f>IF($K$13="Ja", IF(VLOOKUP(B143,'(2) Gegevens per set'!B:V, 9, FALSE) = "", "", VLOOKUP(B143,'(2) Gegevens per set'!B:V, 9, FALSE)), "")</f>
        <v/>
      </c>
      <c r="L143" s="72" t="str">
        <f>IF($L$13="Ja", IF(VLOOKUP(B143,'(2) Gegevens per set'!B:V, 10, FALSE) = "", "", VLOOKUP(B143,'(2) Gegevens per set'!B:V, 10, FALSE)), "")</f>
        <v/>
      </c>
      <c r="M143" s="72" t="str">
        <f>IF($M$13="Ja", IF(VLOOKUP(B143,'(2) Gegevens per set'!B:V, 11, FALSE) = "", "", VLOOKUP(B143,'(2) Gegevens per set'!B:V, 11, FALSE)), "")</f>
        <v/>
      </c>
      <c r="N143" s="64" t="str">
        <f>IF($N$13="Ja", IF(VLOOKUP(B143,'(2) Gegevens per set'!B:V, 12, FALSE) = "", "", VLOOKUP(B143,'(2) Gegevens per set'!B:V, 12, FALSE)), "")</f>
        <v/>
      </c>
      <c r="O143" s="72" t="str">
        <f>IF($O$13="Ja", IF(VLOOKUP(B143,'(2) Gegevens per set'!B:V, 13, FALSE) = "", "", VLOOKUP(B143,'(2) Gegevens per set'!B:V, 13, FALSE)), "")</f>
        <v/>
      </c>
      <c r="P143" s="64" t="str">
        <f>IF($P$13="Ja", IF(VLOOKUP(B143,'(2) Gegevens per set'!B:V, 14, FALSE) = "", "", VLOOKUP(B143,'(2) Gegevens per set'!B:V, 14, FALSE)), "")</f>
        <v/>
      </c>
      <c r="Q143" s="72" t="str">
        <f>IF($Q$13="Ja", IF(VLOOKUP(B143,'(2) Gegevens per set'!B:V, 15, FALSE) = "", "", VLOOKUP(B143,'(2) Gegevens per set'!B:V, 15, FALSE)), "")</f>
        <v/>
      </c>
      <c r="R143" s="64" t="str">
        <f>IF($R$13="Ja", IF(VLOOKUP(B143,'(2) Gegevens per set'!B:V, 16, FALSE) = "", "", VLOOKUP(B143,'(2) Gegevens per set'!B:V, 16, FALSE)), "")</f>
        <v/>
      </c>
      <c r="S143" s="72" t="str">
        <f>IF($S$13="Ja", IF(VLOOKUP(B143,'(2) Gegevens per set'!B:V, 17, FALSE) = "", "", VLOOKUP(B143,'(2) Gegevens per set'!B:V, 17, FALSE)), "")</f>
        <v/>
      </c>
      <c r="T143" s="64" t="str">
        <f>IF($T$13="Ja", IF(VLOOKUP(B143,'(2) Gegevens per set'!B:V, 18, FALSE) = "", "", VLOOKUP(B143,'(2) Gegevens per set'!B:V, 18, FALSE)), "")</f>
        <v/>
      </c>
      <c r="U143" s="72" t="str">
        <f>IF($U$13="Ja", IF(VLOOKUP(B143,'(2) Gegevens per set'!B:V, 19, FALSE) = "", "", VLOOKUP(B143,'(2) Gegevens per set'!B:V, 19, FALSE)), "")</f>
        <v/>
      </c>
      <c r="V143" s="72" t="str">
        <f>IF($V$13="Ja", IF(VLOOKUP(B143,'(2) Gegevens per set'!B:V, 20, FALSE) = "", "", VLOOKUP(B143,'(2) Gegevens per set'!B:V, 20, FALSE)), "")</f>
        <v/>
      </c>
      <c r="W143" s="72" t="str">
        <f>IF($W$13="Ja", IF(VLOOKUP(B143,'(2) Gegevens per set'!B:V, 21, FALSE) = "", "", VLOOKUP(B143,'(2) Gegevens per set'!B:V, 21, FALSE)), "")</f>
        <v/>
      </c>
      <c r="X143" s="83" t="str" cm="1">
        <f t="array" ref="X143">IF($C$6&lt;&gt;"x","",IF(OR(E143:W143&lt;&gt;""),"x",""))</f>
        <v/>
      </c>
      <c r="Y143" s="83" t="str">
        <f>IF($C$8="x", IF(VLOOKUP(B143,'(2) Gegevens per set'!B:Y, 22, FALSE) = "", "", VLOOKUP(B143,'(2) Gegevens per set'!B:Y, 22, FALSE)), "")</f>
        <v/>
      </c>
      <c r="Z143" s="83" t="str">
        <f>IF($C$9="x", IF(VLOOKUP(B143,'(2) Gegevens per set'!B:Y, 23, FALSE) = "", "", VLOOKUP(B143,'(2) Gegevens per set'!B:Y, 23, FALSE)), "")</f>
        <v/>
      </c>
      <c r="AA143" s="83" t="str">
        <f>IF($C$7="x", IF(VLOOKUP(B143,'(2) Gegevens per set'!B:Y, 24, FALSE) = "", "", VLOOKUP(B143,'(2) Gegevens per set'!B:Y, 24, FALSE)), "")</f>
        <v/>
      </c>
    </row>
    <row r="144" spans="2:27" x14ac:dyDescent="0.25">
      <c r="B144" s="60" t="s">
        <v>159</v>
      </c>
      <c r="C144" s="30" t="s">
        <v>147</v>
      </c>
      <c r="D144" s="30"/>
      <c r="E144" s="72" t="str">
        <f>IF($E$13="Ja", IF(VLOOKUP(B144,'(2) Gegevens per set'!B:V, 3, FALSE) = "", "", VLOOKUP(B144,'(2) Gegevens per set'!B:V, 3, FALSE)), "")</f>
        <v/>
      </c>
      <c r="F144" s="72" t="str">
        <f>IF($F$13="Ja", IF(VLOOKUP(B144,'(2) Gegevens per set'!B:V, 4, FALSE) = "", "", VLOOKUP(B144,'(2) Gegevens per set'!B:V, 4, FALSE)), "")</f>
        <v/>
      </c>
      <c r="G144" s="68" t="str">
        <f>IF($G$13="Ja", IF(VLOOKUP(B144,'(2) Gegevens per set'!B:V, 5, FALSE) = "", "", VLOOKUP(B144,'(2) Gegevens per set'!B:V, 5, FALSE)), "")</f>
        <v/>
      </c>
      <c r="H144" s="64" t="str">
        <f>IF($H$13="Ja", IF(VLOOKUP(B144,'(2) Gegevens per set'!B:V, 6, FALSE) = "", "", VLOOKUP(B144,'(2) Gegevens per set'!B:V, 6, FALSE)), "")</f>
        <v/>
      </c>
      <c r="I144" s="72" t="str">
        <f>IF($I$13="Ja", IF(VLOOKUP(B144,'(2) Gegevens per set'!B:V, 7, FALSE) = "", "", VLOOKUP(B144,'(2) Gegevens per set'!B:V, 7, FALSE)), "")</f>
        <v/>
      </c>
      <c r="J144" s="72" t="str">
        <f>IF($J$13="Ja", IF(VLOOKUP(B144,'(2) Gegevens per set'!B:V, 8, FALSE) = "", "", VLOOKUP(B144,'(2) Gegevens per set'!B:V, 8, FALSE)), "")</f>
        <v/>
      </c>
      <c r="K144" s="64" t="str">
        <f>IF($K$13="Ja", IF(VLOOKUP(B144,'(2) Gegevens per set'!B:V, 9, FALSE) = "", "", VLOOKUP(B144,'(2) Gegevens per set'!B:V, 9, FALSE)), "")</f>
        <v/>
      </c>
      <c r="L144" s="72" t="str">
        <f>IF($L$13="Ja", IF(VLOOKUP(B144,'(2) Gegevens per set'!B:V, 10, FALSE) = "", "", VLOOKUP(B144,'(2) Gegevens per set'!B:V, 10, FALSE)), "")</f>
        <v/>
      </c>
      <c r="M144" s="72" t="str">
        <f>IF($M$13="Ja", IF(VLOOKUP(B144,'(2) Gegevens per set'!B:V, 11, FALSE) = "", "", VLOOKUP(B144,'(2) Gegevens per set'!B:V, 11, FALSE)), "")</f>
        <v/>
      </c>
      <c r="N144" s="64" t="str">
        <f>IF($N$13="Ja", IF(VLOOKUP(B144,'(2) Gegevens per set'!B:V, 12, FALSE) = "", "", VLOOKUP(B144,'(2) Gegevens per set'!B:V, 12, FALSE)), "")</f>
        <v/>
      </c>
      <c r="O144" s="72" t="str">
        <f>IF($O$13="Ja", IF(VLOOKUP(B144,'(2) Gegevens per set'!B:V, 13, FALSE) = "", "", VLOOKUP(B144,'(2) Gegevens per set'!B:V, 13, FALSE)), "")</f>
        <v/>
      </c>
      <c r="P144" s="64" t="str">
        <f>IF($P$13="Ja", IF(VLOOKUP(B144,'(2) Gegevens per set'!B:V, 14, FALSE) = "", "", VLOOKUP(B144,'(2) Gegevens per set'!B:V, 14, FALSE)), "")</f>
        <v/>
      </c>
      <c r="Q144" s="72" t="str">
        <f>IF($Q$13="Ja", IF(VLOOKUP(B144,'(2) Gegevens per set'!B:V, 15, FALSE) = "", "", VLOOKUP(B144,'(2) Gegevens per set'!B:V, 15, FALSE)), "")</f>
        <v/>
      </c>
      <c r="R144" s="64" t="str">
        <f>IF($R$13="Ja", IF(VLOOKUP(B144,'(2) Gegevens per set'!B:V, 16, FALSE) = "", "", VLOOKUP(B144,'(2) Gegevens per set'!B:V, 16, FALSE)), "")</f>
        <v/>
      </c>
      <c r="S144" s="72" t="str">
        <f>IF($S$13="Ja", IF(VLOOKUP(B144,'(2) Gegevens per set'!B:V, 17, FALSE) = "", "", VLOOKUP(B144,'(2) Gegevens per set'!B:V, 17, FALSE)), "")</f>
        <v/>
      </c>
      <c r="T144" s="64" t="str">
        <f>IF($T$13="Ja", IF(VLOOKUP(B144,'(2) Gegevens per set'!B:V, 18, FALSE) = "", "", VLOOKUP(B144,'(2) Gegevens per set'!B:V, 18, FALSE)), "")</f>
        <v/>
      </c>
      <c r="U144" s="72" t="str">
        <f>IF($U$13="Ja", IF(VLOOKUP(B144,'(2) Gegevens per set'!B:V, 19, FALSE) = "", "", VLOOKUP(B144,'(2) Gegevens per set'!B:V, 19, FALSE)), "")</f>
        <v/>
      </c>
      <c r="V144" s="72" t="str">
        <f>IF($V$13="Ja", IF(VLOOKUP(B144,'(2) Gegevens per set'!B:V, 20, FALSE) = "", "", VLOOKUP(B144,'(2) Gegevens per set'!B:V, 20, FALSE)), "")</f>
        <v/>
      </c>
      <c r="W144" s="72" t="str">
        <f>IF($W$13="Ja", IF(VLOOKUP(B144,'(2) Gegevens per set'!B:V, 21, FALSE) = "", "", VLOOKUP(B144,'(2) Gegevens per set'!B:V, 21, FALSE)), "")</f>
        <v/>
      </c>
      <c r="X144" s="83" t="str" cm="1">
        <f t="array" ref="X144">IF($C$6&lt;&gt;"x","",IF(OR(E144:W144&lt;&gt;""),"x",""))</f>
        <v/>
      </c>
      <c r="Y144" s="83" t="str">
        <f>IF($C$8="x", IF(VLOOKUP(B144,'(2) Gegevens per set'!B:Y, 22, FALSE) = "", "", VLOOKUP(B144,'(2) Gegevens per set'!B:Y, 22, FALSE)), "")</f>
        <v/>
      </c>
      <c r="Z144" s="83" t="str">
        <f>IF($C$9="x", IF(VLOOKUP(B144,'(2) Gegevens per set'!B:Y, 23, FALSE) = "", "", VLOOKUP(B144,'(2) Gegevens per set'!B:Y, 23, FALSE)), "")</f>
        <v/>
      </c>
      <c r="AA144" s="83" t="str">
        <f>IF($C$7="x", IF(VLOOKUP(B144,'(2) Gegevens per set'!B:Y, 24, FALSE) = "", "", VLOOKUP(B144,'(2) Gegevens per set'!B:Y, 24, FALSE)), "")</f>
        <v/>
      </c>
    </row>
    <row r="145" spans="2:27" x14ac:dyDescent="0.25">
      <c r="B145" s="60" t="s">
        <v>160</v>
      </c>
      <c r="C145" s="30" t="s">
        <v>149</v>
      </c>
      <c r="D145" s="30"/>
      <c r="E145" s="72" t="str">
        <f>IF($E$13="Ja", IF(VLOOKUP(B145,'(2) Gegevens per set'!B:V, 3, FALSE) = "", "", VLOOKUP(B145,'(2) Gegevens per set'!B:V, 3, FALSE)), "")</f>
        <v/>
      </c>
      <c r="F145" s="72" t="str">
        <f>IF($F$13="Ja", IF(VLOOKUP(B145,'(2) Gegevens per set'!B:V, 4, FALSE) = "", "", VLOOKUP(B145,'(2) Gegevens per set'!B:V, 4, FALSE)), "")</f>
        <v/>
      </c>
      <c r="G145" s="68" t="str">
        <f>IF($G$13="Ja", IF(VLOOKUP(B145,'(2) Gegevens per set'!B:V, 5, FALSE) = "", "", VLOOKUP(B145,'(2) Gegevens per set'!B:V, 5, FALSE)), "")</f>
        <v/>
      </c>
      <c r="H145" s="64" t="str">
        <f>IF($H$13="Ja", IF(VLOOKUP(B145,'(2) Gegevens per set'!B:V, 6, FALSE) = "", "", VLOOKUP(B145,'(2) Gegevens per set'!B:V, 6, FALSE)), "")</f>
        <v/>
      </c>
      <c r="I145" s="72" t="str">
        <f>IF($I$13="Ja", IF(VLOOKUP(B145,'(2) Gegevens per set'!B:V, 7, FALSE) = "", "", VLOOKUP(B145,'(2) Gegevens per set'!B:V, 7, FALSE)), "")</f>
        <v/>
      </c>
      <c r="J145" s="72" t="str">
        <f>IF($J$13="Ja", IF(VLOOKUP(B145,'(2) Gegevens per set'!B:V, 8, FALSE) = "", "", VLOOKUP(B145,'(2) Gegevens per set'!B:V, 8, FALSE)), "")</f>
        <v/>
      </c>
      <c r="K145" s="64" t="str">
        <f>IF($K$13="Ja", IF(VLOOKUP(B145,'(2) Gegevens per set'!B:V, 9, FALSE) = "", "", VLOOKUP(B145,'(2) Gegevens per set'!B:V, 9, FALSE)), "")</f>
        <v/>
      </c>
      <c r="L145" s="72" t="str">
        <f>IF($L$13="Ja", IF(VLOOKUP(B145,'(2) Gegevens per set'!B:V, 10, FALSE) = "", "", VLOOKUP(B145,'(2) Gegevens per set'!B:V, 10, FALSE)), "")</f>
        <v/>
      </c>
      <c r="M145" s="72" t="str">
        <f>IF($M$13="Ja", IF(VLOOKUP(B145,'(2) Gegevens per set'!B:V, 11, FALSE) = "", "", VLOOKUP(B145,'(2) Gegevens per set'!B:V, 11, FALSE)), "")</f>
        <v/>
      </c>
      <c r="N145" s="64" t="str">
        <f>IF($N$13="Ja", IF(VLOOKUP(B145,'(2) Gegevens per set'!B:V, 12, FALSE) = "", "", VLOOKUP(B145,'(2) Gegevens per set'!B:V, 12, FALSE)), "")</f>
        <v/>
      </c>
      <c r="O145" s="72" t="str">
        <f>IF($O$13="Ja", IF(VLOOKUP(B145,'(2) Gegevens per set'!B:V, 13, FALSE) = "", "", VLOOKUP(B145,'(2) Gegevens per set'!B:V, 13, FALSE)), "")</f>
        <v/>
      </c>
      <c r="P145" s="64" t="str">
        <f>IF($P$13="Ja", IF(VLOOKUP(B145,'(2) Gegevens per set'!B:V, 14, FALSE) = "", "", VLOOKUP(B145,'(2) Gegevens per set'!B:V, 14, FALSE)), "")</f>
        <v/>
      </c>
      <c r="Q145" s="72" t="str">
        <f>IF($Q$13="Ja", IF(VLOOKUP(B145,'(2) Gegevens per set'!B:V, 15, FALSE) = "", "", VLOOKUP(B145,'(2) Gegevens per set'!B:V, 15, FALSE)), "")</f>
        <v/>
      </c>
      <c r="R145" s="64" t="str">
        <f>IF($R$13="Ja", IF(VLOOKUP(B145,'(2) Gegevens per set'!B:V, 16, FALSE) = "", "", VLOOKUP(B145,'(2) Gegevens per set'!B:V, 16, FALSE)), "")</f>
        <v/>
      </c>
      <c r="S145" s="72" t="str">
        <f>IF($S$13="Ja", IF(VLOOKUP(B145,'(2) Gegevens per set'!B:V, 17, FALSE) = "", "", VLOOKUP(B145,'(2) Gegevens per set'!B:V, 17, FALSE)), "")</f>
        <v/>
      </c>
      <c r="T145" s="64" t="str">
        <f>IF($T$13="Ja", IF(VLOOKUP(B145,'(2) Gegevens per set'!B:V, 18, FALSE) = "", "", VLOOKUP(B145,'(2) Gegevens per set'!B:V, 18, FALSE)), "")</f>
        <v/>
      </c>
      <c r="U145" s="72" t="str">
        <f>IF($U$13="Ja", IF(VLOOKUP(B145,'(2) Gegevens per set'!B:V, 19, FALSE) = "", "", VLOOKUP(B145,'(2) Gegevens per set'!B:V, 19, FALSE)), "")</f>
        <v/>
      </c>
      <c r="V145" s="72" t="str">
        <f>IF($V$13="Ja", IF(VLOOKUP(B145,'(2) Gegevens per set'!B:V, 20, FALSE) = "", "", VLOOKUP(B145,'(2) Gegevens per set'!B:V, 20, FALSE)), "")</f>
        <v/>
      </c>
      <c r="W145" s="72" t="str">
        <f>IF($W$13="Ja", IF(VLOOKUP(B145,'(2) Gegevens per set'!B:V, 21, FALSE) = "", "", VLOOKUP(B145,'(2) Gegevens per set'!B:V, 21, FALSE)), "")</f>
        <v/>
      </c>
      <c r="X145" s="83" t="str" cm="1">
        <f t="array" ref="X145">IF($C$6&lt;&gt;"x","",IF(OR(E145:W145&lt;&gt;""),"x",""))</f>
        <v/>
      </c>
      <c r="Y145" s="83" t="str">
        <f>IF($C$8="x", IF(VLOOKUP(B145,'(2) Gegevens per set'!B:Y, 22, FALSE) = "", "", VLOOKUP(B145,'(2) Gegevens per set'!B:Y, 22, FALSE)), "")</f>
        <v/>
      </c>
      <c r="Z145" s="83" t="str">
        <f>IF($C$9="x", IF(VLOOKUP(B145,'(2) Gegevens per set'!B:Y, 23, FALSE) = "", "", VLOOKUP(B145,'(2) Gegevens per set'!B:Y, 23, FALSE)), "")</f>
        <v/>
      </c>
      <c r="AA145" s="83" t="str">
        <f>IF($C$7="x", IF(VLOOKUP(B145,'(2) Gegevens per set'!B:Y, 24, FALSE) = "", "", VLOOKUP(B145,'(2) Gegevens per set'!B:Y, 24, FALSE)), "")</f>
        <v/>
      </c>
    </row>
    <row r="146" spans="2:27" x14ac:dyDescent="0.25">
      <c r="B146" s="60" t="s">
        <v>161</v>
      </c>
      <c r="C146" s="30" t="s">
        <v>151</v>
      </c>
      <c r="D146" s="30"/>
      <c r="E146" s="72" t="str">
        <f>IF($E$13="Ja", IF(VLOOKUP(B146,'(2) Gegevens per set'!B:V, 3, FALSE) = "", "", VLOOKUP(B146,'(2) Gegevens per set'!B:V, 3, FALSE)), "")</f>
        <v/>
      </c>
      <c r="F146" s="72" t="str">
        <f>IF($F$13="Ja", IF(VLOOKUP(B146,'(2) Gegevens per set'!B:V, 4, FALSE) = "", "", VLOOKUP(B146,'(2) Gegevens per set'!B:V, 4, FALSE)), "")</f>
        <v/>
      </c>
      <c r="G146" s="68" t="str">
        <f>IF($G$13="Ja", IF(VLOOKUP(B146,'(2) Gegevens per set'!B:V, 5, FALSE) = "", "", VLOOKUP(B146,'(2) Gegevens per set'!B:V, 5, FALSE)), "")</f>
        <v/>
      </c>
      <c r="H146" s="64" t="str">
        <f>IF($H$13="Ja", IF(VLOOKUP(B146,'(2) Gegevens per set'!B:V, 6, FALSE) = "", "", VLOOKUP(B146,'(2) Gegevens per set'!B:V, 6, FALSE)), "")</f>
        <v/>
      </c>
      <c r="I146" s="72" t="str">
        <f>IF($I$13="Ja", IF(VLOOKUP(B146,'(2) Gegevens per set'!B:V, 7, FALSE) = "", "", VLOOKUP(B146,'(2) Gegevens per set'!B:V, 7, FALSE)), "")</f>
        <v/>
      </c>
      <c r="J146" s="72" t="str">
        <f>IF($J$13="Ja", IF(VLOOKUP(B146,'(2) Gegevens per set'!B:V, 8, FALSE) = "", "", VLOOKUP(B146,'(2) Gegevens per set'!B:V, 8, FALSE)), "")</f>
        <v/>
      </c>
      <c r="K146" s="64" t="str">
        <f>IF($K$13="Ja", IF(VLOOKUP(B146,'(2) Gegevens per set'!B:V, 9, FALSE) = "", "", VLOOKUP(B146,'(2) Gegevens per set'!B:V, 9, FALSE)), "")</f>
        <v/>
      </c>
      <c r="L146" s="72" t="str">
        <f>IF($L$13="Ja", IF(VLOOKUP(B146,'(2) Gegevens per set'!B:V, 10, FALSE) = "", "", VLOOKUP(B146,'(2) Gegevens per set'!B:V, 10, FALSE)), "")</f>
        <v/>
      </c>
      <c r="M146" s="72" t="str">
        <f>IF($M$13="Ja", IF(VLOOKUP(B146,'(2) Gegevens per set'!B:V, 11, FALSE) = "", "", VLOOKUP(B146,'(2) Gegevens per set'!B:V, 11, FALSE)), "")</f>
        <v/>
      </c>
      <c r="N146" s="64" t="str">
        <f>IF($N$13="Ja", IF(VLOOKUP(B146,'(2) Gegevens per set'!B:V, 12, FALSE) = "", "", VLOOKUP(B146,'(2) Gegevens per set'!B:V, 12, FALSE)), "")</f>
        <v/>
      </c>
      <c r="O146" s="72" t="str">
        <f>IF($O$13="Ja", IF(VLOOKUP(B146,'(2) Gegevens per set'!B:V, 13, FALSE) = "", "", VLOOKUP(B146,'(2) Gegevens per set'!B:V, 13, FALSE)), "")</f>
        <v/>
      </c>
      <c r="P146" s="64" t="str">
        <f>IF($P$13="Ja", IF(VLOOKUP(B146,'(2) Gegevens per set'!B:V, 14, FALSE) = "", "", VLOOKUP(B146,'(2) Gegevens per set'!B:V, 14, FALSE)), "")</f>
        <v/>
      </c>
      <c r="Q146" s="72" t="str">
        <f>IF($Q$13="Ja", IF(VLOOKUP(B146,'(2) Gegevens per set'!B:V, 15, FALSE) = "", "", VLOOKUP(B146,'(2) Gegevens per set'!B:V, 15, FALSE)), "")</f>
        <v/>
      </c>
      <c r="R146" s="64" t="str">
        <f>IF($R$13="Ja", IF(VLOOKUP(B146,'(2) Gegevens per set'!B:V, 16, FALSE) = "", "", VLOOKUP(B146,'(2) Gegevens per set'!B:V, 16, FALSE)), "")</f>
        <v/>
      </c>
      <c r="S146" s="72" t="str">
        <f>IF($S$13="Ja", IF(VLOOKUP(B146,'(2) Gegevens per set'!B:V, 17, FALSE) = "", "", VLOOKUP(B146,'(2) Gegevens per set'!B:V, 17, FALSE)), "")</f>
        <v/>
      </c>
      <c r="T146" s="64" t="str">
        <f>IF($T$13="Ja", IF(VLOOKUP(B146,'(2) Gegevens per set'!B:V, 18, FALSE) = "", "", VLOOKUP(B146,'(2) Gegevens per set'!B:V, 18, FALSE)), "")</f>
        <v/>
      </c>
      <c r="U146" s="72" t="str">
        <f>IF($U$13="Ja", IF(VLOOKUP(B146,'(2) Gegevens per set'!B:V, 19, FALSE) = "", "", VLOOKUP(B146,'(2) Gegevens per set'!B:V, 19, FALSE)), "")</f>
        <v/>
      </c>
      <c r="V146" s="72" t="str">
        <f>IF($V$13="Ja", IF(VLOOKUP(B146,'(2) Gegevens per set'!B:V, 20, FALSE) = "", "", VLOOKUP(B146,'(2) Gegevens per set'!B:V, 20, FALSE)), "")</f>
        <v/>
      </c>
      <c r="W146" s="72" t="str">
        <f>IF($W$13="Ja", IF(VLOOKUP(B146,'(2) Gegevens per set'!B:V, 21, FALSE) = "", "", VLOOKUP(B146,'(2) Gegevens per set'!B:V, 21, FALSE)), "")</f>
        <v/>
      </c>
      <c r="X146" s="83" t="str" cm="1">
        <f t="array" ref="X146">IF($C$6&lt;&gt;"x","",IF(OR(E146:W146&lt;&gt;""),"x",""))</f>
        <v/>
      </c>
      <c r="Y146" s="83" t="str">
        <f>IF($C$8="x", IF(VLOOKUP(B146,'(2) Gegevens per set'!B:Y, 22, FALSE) = "", "", VLOOKUP(B146,'(2) Gegevens per set'!B:Y, 22, FALSE)), "")</f>
        <v/>
      </c>
      <c r="Z146" s="83" t="str">
        <f>IF($C$9="x", IF(VLOOKUP(B146,'(2) Gegevens per set'!B:Y, 23, FALSE) = "", "", VLOOKUP(B146,'(2) Gegevens per set'!B:Y, 23, FALSE)), "")</f>
        <v/>
      </c>
      <c r="AA146" s="83" t="str">
        <f>IF($C$7="x", IF(VLOOKUP(B146,'(2) Gegevens per set'!B:Y, 24, FALSE) = "", "", VLOOKUP(B146,'(2) Gegevens per set'!B:Y, 24, FALSE)), "")</f>
        <v/>
      </c>
    </row>
    <row r="147" spans="2:27" x14ac:dyDescent="0.25">
      <c r="B147" s="60" t="s">
        <v>162</v>
      </c>
      <c r="C147" s="30" t="s">
        <v>36</v>
      </c>
      <c r="D147" s="30"/>
      <c r="E147" s="72" t="str">
        <f>IF($E$13="Ja", IF(VLOOKUP(B147,'(2) Gegevens per set'!B:V, 3, FALSE) = "", "", VLOOKUP(B147,'(2) Gegevens per set'!B:V, 3, FALSE)), "")</f>
        <v/>
      </c>
      <c r="F147" s="72" t="str">
        <f>IF($F$13="Ja", IF(VLOOKUP(B147,'(2) Gegevens per set'!B:V, 4, FALSE) = "", "", VLOOKUP(B147,'(2) Gegevens per set'!B:V, 4, FALSE)), "")</f>
        <v/>
      </c>
      <c r="G147" s="68" t="str">
        <f>IF($G$13="Ja", IF(VLOOKUP(B147,'(2) Gegevens per set'!B:V, 5, FALSE) = "", "", VLOOKUP(B147,'(2) Gegevens per set'!B:V, 5, FALSE)), "")</f>
        <v/>
      </c>
      <c r="H147" s="64" t="str">
        <f>IF($H$13="Ja", IF(VLOOKUP(B147,'(2) Gegevens per set'!B:V, 6, FALSE) = "", "", VLOOKUP(B147,'(2) Gegevens per set'!B:V, 6, FALSE)), "")</f>
        <v/>
      </c>
      <c r="I147" s="72" t="str">
        <f>IF($I$13="Ja", IF(VLOOKUP(B147,'(2) Gegevens per set'!B:V, 7, FALSE) = "", "", VLOOKUP(B147,'(2) Gegevens per set'!B:V, 7, FALSE)), "")</f>
        <v/>
      </c>
      <c r="J147" s="72" t="str">
        <f>IF($J$13="Ja", IF(VLOOKUP(B147,'(2) Gegevens per set'!B:V, 8, FALSE) = "", "", VLOOKUP(B147,'(2) Gegevens per set'!B:V, 8, FALSE)), "")</f>
        <v/>
      </c>
      <c r="K147" s="64" t="str">
        <f>IF($K$13="Ja", IF(VLOOKUP(B147,'(2) Gegevens per set'!B:V, 9, FALSE) = "", "", VLOOKUP(B147,'(2) Gegevens per set'!B:V, 9, FALSE)), "")</f>
        <v/>
      </c>
      <c r="L147" s="72" t="str">
        <f>IF($L$13="Ja", IF(VLOOKUP(B147,'(2) Gegevens per set'!B:V, 10, FALSE) = "", "", VLOOKUP(B147,'(2) Gegevens per set'!B:V, 10, FALSE)), "")</f>
        <v/>
      </c>
      <c r="M147" s="72" t="str">
        <f>IF($M$13="Ja", IF(VLOOKUP(B147,'(2) Gegevens per set'!B:V, 11, FALSE) = "", "", VLOOKUP(B147,'(2) Gegevens per set'!B:V, 11, FALSE)), "")</f>
        <v/>
      </c>
      <c r="N147" s="64" t="str">
        <f>IF($N$13="Ja", IF(VLOOKUP(B147,'(2) Gegevens per set'!B:V, 12, FALSE) = "", "", VLOOKUP(B147,'(2) Gegevens per set'!B:V, 12, FALSE)), "")</f>
        <v/>
      </c>
      <c r="O147" s="72" t="str">
        <f>IF($O$13="Ja", IF(VLOOKUP(B147,'(2) Gegevens per set'!B:V, 13, FALSE) = "", "", VLOOKUP(B147,'(2) Gegevens per set'!B:V, 13, FALSE)), "")</f>
        <v/>
      </c>
      <c r="P147" s="64" t="str">
        <f>IF($P$13="Ja", IF(VLOOKUP(B147,'(2) Gegevens per set'!B:V, 14, FALSE) = "", "", VLOOKUP(B147,'(2) Gegevens per set'!B:V, 14, FALSE)), "")</f>
        <v/>
      </c>
      <c r="Q147" s="72" t="str">
        <f>IF($Q$13="Ja", IF(VLOOKUP(B147,'(2) Gegevens per set'!B:V, 15, FALSE) = "", "", VLOOKUP(B147,'(2) Gegevens per set'!B:V, 15, FALSE)), "")</f>
        <v/>
      </c>
      <c r="R147" s="64" t="str">
        <f>IF($R$13="Ja", IF(VLOOKUP(B147,'(2) Gegevens per set'!B:V, 16, FALSE) = "", "", VLOOKUP(B147,'(2) Gegevens per set'!B:V, 16, FALSE)), "")</f>
        <v/>
      </c>
      <c r="S147" s="72" t="str">
        <f>IF($S$13="Ja", IF(VLOOKUP(B147,'(2) Gegevens per set'!B:V, 17, FALSE) = "", "", VLOOKUP(B147,'(2) Gegevens per set'!B:V, 17, FALSE)), "")</f>
        <v/>
      </c>
      <c r="T147" s="64" t="str">
        <f>IF($T$13="Ja", IF(VLOOKUP(B147,'(2) Gegevens per set'!B:V, 18, FALSE) = "", "", VLOOKUP(B147,'(2) Gegevens per set'!B:V, 18, FALSE)), "")</f>
        <v/>
      </c>
      <c r="U147" s="72" t="str">
        <f>IF($U$13="Ja", IF(VLOOKUP(B147,'(2) Gegevens per set'!B:V, 19, FALSE) = "", "", VLOOKUP(B147,'(2) Gegevens per set'!B:V, 19, FALSE)), "")</f>
        <v/>
      </c>
      <c r="V147" s="72" t="str">
        <f>IF($V$13="Ja", IF(VLOOKUP(B147,'(2) Gegevens per set'!B:V, 20, FALSE) = "", "", VLOOKUP(B147,'(2) Gegevens per set'!B:V, 20, FALSE)), "")</f>
        <v/>
      </c>
      <c r="W147" s="72" t="str">
        <f>IF($W$13="Ja", IF(VLOOKUP(B147,'(2) Gegevens per set'!B:V, 21, FALSE) = "", "", VLOOKUP(B147,'(2) Gegevens per set'!B:V, 21, FALSE)), "")</f>
        <v/>
      </c>
      <c r="X147" s="83" t="str" cm="1">
        <f t="array" ref="X147">IF($C$6&lt;&gt;"x","",IF(OR(E147:W147&lt;&gt;""),"x",""))</f>
        <v/>
      </c>
      <c r="Y147" s="83" t="str">
        <f>IF($C$8="x", IF(VLOOKUP(B147,'(2) Gegevens per set'!B:Y, 22, FALSE) = "", "", VLOOKUP(B147,'(2) Gegevens per set'!B:Y, 22, FALSE)), "")</f>
        <v/>
      </c>
      <c r="Z147" s="83" t="str">
        <f>IF($C$9="x", IF(VLOOKUP(B147,'(2) Gegevens per set'!B:Y, 23, FALSE) = "", "", VLOOKUP(B147,'(2) Gegevens per set'!B:Y, 23, FALSE)), "")</f>
        <v/>
      </c>
      <c r="AA147" s="83" t="str">
        <f>IF($C$7="x", IF(VLOOKUP(B147,'(2) Gegevens per set'!B:Y, 24, FALSE) = "", "", VLOOKUP(B147,'(2) Gegevens per set'!B:Y, 24, FALSE)), "")</f>
        <v/>
      </c>
    </row>
    <row r="148" spans="2:27" x14ac:dyDescent="0.25">
      <c r="B148" s="60" t="s">
        <v>163</v>
      </c>
      <c r="C148" s="30" t="s">
        <v>38</v>
      </c>
      <c r="D148" s="30"/>
      <c r="E148" s="72" t="str">
        <f>IF($E$13="Ja", IF(VLOOKUP(B148,'(2) Gegevens per set'!B:V, 3, FALSE) = "", "", VLOOKUP(B148,'(2) Gegevens per set'!B:V, 3, FALSE)), "")</f>
        <v/>
      </c>
      <c r="F148" s="72" t="str">
        <f>IF($F$13="Ja", IF(VLOOKUP(B148,'(2) Gegevens per set'!B:V, 4, FALSE) = "", "", VLOOKUP(B148,'(2) Gegevens per set'!B:V, 4, FALSE)), "")</f>
        <v/>
      </c>
      <c r="G148" s="68" t="str">
        <f>IF($G$13="Ja", IF(VLOOKUP(B148,'(2) Gegevens per set'!B:V, 5, FALSE) = "", "", VLOOKUP(B148,'(2) Gegevens per set'!B:V, 5, FALSE)), "")</f>
        <v/>
      </c>
      <c r="H148" s="64" t="str">
        <f>IF($H$13="Ja", IF(VLOOKUP(B148,'(2) Gegevens per set'!B:V, 6, FALSE) = "", "", VLOOKUP(B148,'(2) Gegevens per set'!B:V, 6, FALSE)), "")</f>
        <v/>
      </c>
      <c r="I148" s="72" t="str">
        <f>IF($I$13="Ja", IF(VLOOKUP(B148,'(2) Gegevens per set'!B:V, 7, FALSE) = "", "", VLOOKUP(B148,'(2) Gegevens per set'!B:V, 7, FALSE)), "")</f>
        <v/>
      </c>
      <c r="J148" s="72" t="str">
        <f>IF($J$13="Ja", IF(VLOOKUP(B148,'(2) Gegevens per set'!B:V, 8, FALSE) = "", "", VLOOKUP(B148,'(2) Gegevens per set'!B:V, 8, FALSE)), "")</f>
        <v/>
      </c>
      <c r="K148" s="64" t="str">
        <f>IF($K$13="Ja", IF(VLOOKUP(B148,'(2) Gegevens per set'!B:V, 9, FALSE) = "", "", VLOOKUP(B148,'(2) Gegevens per set'!B:V, 9, FALSE)), "")</f>
        <v/>
      </c>
      <c r="L148" s="72" t="str">
        <f>IF($L$13="Ja", IF(VLOOKUP(B148,'(2) Gegevens per set'!B:V, 10, FALSE) = "", "", VLOOKUP(B148,'(2) Gegevens per set'!B:V, 10, FALSE)), "")</f>
        <v/>
      </c>
      <c r="M148" s="72" t="str">
        <f>IF($M$13="Ja", IF(VLOOKUP(B148,'(2) Gegevens per set'!B:V, 11, FALSE) = "", "", VLOOKUP(B148,'(2) Gegevens per set'!B:V, 11, FALSE)), "")</f>
        <v/>
      </c>
      <c r="N148" s="64" t="str">
        <f>IF($N$13="Ja", IF(VLOOKUP(B148,'(2) Gegevens per set'!B:V, 12, FALSE) = "", "", VLOOKUP(B148,'(2) Gegevens per set'!B:V, 12, FALSE)), "")</f>
        <v/>
      </c>
      <c r="O148" s="72" t="str">
        <f>IF($O$13="Ja", IF(VLOOKUP(B148,'(2) Gegevens per set'!B:V, 13, FALSE) = "", "", VLOOKUP(B148,'(2) Gegevens per set'!B:V, 13, FALSE)), "")</f>
        <v/>
      </c>
      <c r="P148" s="64" t="str">
        <f>IF($P$13="Ja", IF(VLOOKUP(B148,'(2) Gegevens per set'!B:V, 14, FALSE) = "", "", VLOOKUP(B148,'(2) Gegevens per set'!B:V, 14, FALSE)), "")</f>
        <v/>
      </c>
      <c r="Q148" s="72" t="str">
        <f>IF($Q$13="Ja", IF(VLOOKUP(B148,'(2) Gegevens per set'!B:V, 15, FALSE) = "", "", VLOOKUP(B148,'(2) Gegevens per set'!B:V, 15, FALSE)), "")</f>
        <v/>
      </c>
      <c r="R148" s="64" t="str">
        <f>IF($R$13="Ja", IF(VLOOKUP(B148,'(2) Gegevens per set'!B:V, 16, FALSE) = "", "", VLOOKUP(B148,'(2) Gegevens per set'!B:V, 16, FALSE)), "")</f>
        <v/>
      </c>
      <c r="S148" s="72" t="str">
        <f>IF($S$13="Ja", IF(VLOOKUP(B148,'(2) Gegevens per set'!B:V, 17, FALSE) = "", "", VLOOKUP(B148,'(2) Gegevens per set'!B:V, 17, FALSE)), "")</f>
        <v/>
      </c>
      <c r="T148" s="64" t="str">
        <f>IF($T$13="Ja", IF(VLOOKUP(B148,'(2) Gegevens per set'!B:V, 18, FALSE) = "", "", VLOOKUP(B148,'(2) Gegevens per set'!B:V, 18, FALSE)), "")</f>
        <v/>
      </c>
      <c r="U148" s="72" t="str">
        <f>IF($U$13="Ja", IF(VLOOKUP(B148,'(2) Gegevens per set'!B:V, 19, FALSE) = "", "", VLOOKUP(B148,'(2) Gegevens per set'!B:V, 19, FALSE)), "")</f>
        <v/>
      </c>
      <c r="V148" s="72" t="str">
        <f>IF($V$13="Ja", IF(VLOOKUP(B148,'(2) Gegevens per set'!B:V, 20, FALSE) = "", "", VLOOKUP(B148,'(2) Gegevens per set'!B:V, 20, FALSE)), "")</f>
        <v/>
      </c>
      <c r="W148" s="72" t="str">
        <f>IF($W$13="Ja", IF(VLOOKUP(B148,'(2) Gegevens per set'!B:V, 21, FALSE) = "", "", VLOOKUP(B148,'(2) Gegevens per set'!B:V, 21, FALSE)), "")</f>
        <v/>
      </c>
      <c r="X148" s="83" t="str" cm="1">
        <f t="array" ref="X148">IF($C$6&lt;&gt;"x","",IF(OR(E148:W148&lt;&gt;""),"x",""))</f>
        <v/>
      </c>
      <c r="Y148" s="83" t="str">
        <f>IF($C$8="x", IF(VLOOKUP(B148,'(2) Gegevens per set'!B:Y, 22, FALSE) = "", "", VLOOKUP(B148,'(2) Gegevens per set'!B:Y, 22, FALSE)), "")</f>
        <v/>
      </c>
      <c r="Z148" s="83" t="str">
        <f>IF($C$9="x", IF(VLOOKUP(B148,'(2) Gegevens per set'!B:Y, 23, FALSE) = "", "", VLOOKUP(B148,'(2) Gegevens per set'!B:Y, 23, FALSE)), "")</f>
        <v/>
      </c>
      <c r="AA148" s="83" t="str">
        <f>IF($C$7="x", IF(VLOOKUP(B148,'(2) Gegevens per set'!B:Y, 24, FALSE) = "", "", VLOOKUP(B148,'(2) Gegevens per set'!B:Y, 24, FALSE)), "")</f>
        <v/>
      </c>
    </row>
    <row r="149" spans="2:27" x14ac:dyDescent="0.25">
      <c r="B149" s="60" t="s">
        <v>164</v>
      </c>
      <c r="C149" s="30" t="s">
        <v>40</v>
      </c>
      <c r="D149" s="30"/>
      <c r="E149" s="72" t="str">
        <f>IF($E$13="Ja", IF(VLOOKUP(B149,'(2) Gegevens per set'!B:V, 3, FALSE) = "", "", VLOOKUP(B149,'(2) Gegevens per set'!B:V, 3, FALSE)), "")</f>
        <v/>
      </c>
      <c r="F149" s="72" t="str">
        <f>IF($F$13="Ja", IF(VLOOKUP(B149,'(2) Gegevens per set'!B:V, 4, FALSE) = "", "", VLOOKUP(B149,'(2) Gegevens per set'!B:V, 4, FALSE)), "")</f>
        <v/>
      </c>
      <c r="G149" s="68" t="str">
        <f>IF($G$13="Ja", IF(VLOOKUP(B149,'(2) Gegevens per set'!B:V, 5, FALSE) = "", "", VLOOKUP(B149,'(2) Gegevens per set'!B:V, 5, FALSE)), "")</f>
        <v/>
      </c>
      <c r="H149" s="64" t="str">
        <f>IF($H$13="Ja", IF(VLOOKUP(B149,'(2) Gegevens per set'!B:V, 6, FALSE) = "", "", VLOOKUP(B149,'(2) Gegevens per set'!B:V, 6, FALSE)), "")</f>
        <v/>
      </c>
      <c r="I149" s="72" t="str">
        <f>IF($I$13="Ja", IF(VLOOKUP(B149,'(2) Gegevens per set'!B:V, 7, FALSE) = "", "", VLOOKUP(B149,'(2) Gegevens per set'!B:V, 7, FALSE)), "")</f>
        <v/>
      </c>
      <c r="J149" s="72" t="str">
        <f>IF($J$13="Ja", IF(VLOOKUP(B149,'(2) Gegevens per set'!B:V, 8, FALSE) = "", "", VLOOKUP(B149,'(2) Gegevens per set'!B:V, 8, FALSE)), "")</f>
        <v/>
      </c>
      <c r="K149" s="64" t="str">
        <f>IF($K$13="Ja", IF(VLOOKUP(B149,'(2) Gegevens per set'!B:V, 9, FALSE) = "", "", VLOOKUP(B149,'(2) Gegevens per set'!B:V, 9, FALSE)), "")</f>
        <v/>
      </c>
      <c r="L149" s="72" t="str">
        <f>IF($L$13="Ja", IF(VLOOKUP(B149,'(2) Gegevens per set'!B:V, 10, FALSE) = "", "", VLOOKUP(B149,'(2) Gegevens per set'!B:V, 10, FALSE)), "")</f>
        <v/>
      </c>
      <c r="M149" s="72" t="str">
        <f>IF($M$13="Ja", IF(VLOOKUP(B149,'(2) Gegevens per set'!B:V, 11, FALSE) = "", "", VLOOKUP(B149,'(2) Gegevens per set'!B:V, 11, FALSE)), "")</f>
        <v/>
      </c>
      <c r="N149" s="64" t="str">
        <f>IF($N$13="Ja", IF(VLOOKUP(B149,'(2) Gegevens per set'!B:V, 12, FALSE) = "", "", VLOOKUP(B149,'(2) Gegevens per set'!B:V, 12, FALSE)), "")</f>
        <v/>
      </c>
      <c r="O149" s="72" t="str">
        <f>IF($O$13="Ja", IF(VLOOKUP(B149,'(2) Gegevens per set'!B:V, 13, FALSE) = "", "", VLOOKUP(B149,'(2) Gegevens per set'!B:V, 13, FALSE)), "")</f>
        <v/>
      </c>
      <c r="P149" s="64" t="str">
        <f>IF($P$13="Ja", IF(VLOOKUP(B149,'(2) Gegevens per set'!B:V, 14, FALSE) = "", "", VLOOKUP(B149,'(2) Gegevens per set'!B:V, 14, FALSE)), "")</f>
        <v/>
      </c>
      <c r="Q149" s="72" t="str">
        <f>IF($Q$13="Ja", IF(VLOOKUP(B149,'(2) Gegevens per set'!B:V, 15, FALSE) = "", "", VLOOKUP(B149,'(2) Gegevens per set'!B:V, 15, FALSE)), "")</f>
        <v/>
      </c>
      <c r="R149" s="64" t="str">
        <f>IF($R$13="Ja", IF(VLOOKUP(B149,'(2) Gegevens per set'!B:V, 16, FALSE) = "", "", VLOOKUP(B149,'(2) Gegevens per set'!B:V, 16, FALSE)), "")</f>
        <v/>
      </c>
      <c r="S149" s="72" t="str">
        <f>IF($S$13="Ja", IF(VLOOKUP(B149,'(2) Gegevens per set'!B:V, 17, FALSE) = "", "", VLOOKUP(B149,'(2) Gegevens per set'!B:V, 17, FALSE)), "")</f>
        <v/>
      </c>
      <c r="T149" s="64" t="str">
        <f>IF($T$13="Ja", IF(VLOOKUP(B149,'(2) Gegevens per set'!B:V, 18, FALSE) = "", "", VLOOKUP(B149,'(2) Gegevens per set'!B:V, 18, FALSE)), "")</f>
        <v/>
      </c>
      <c r="U149" s="72" t="str">
        <f>IF($U$13="Ja", IF(VLOOKUP(B149,'(2) Gegevens per set'!B:V, 19, FALSE) = "", "", VLOOKUP(B149,'(2) Gegevens per set'!B:V, 19, FALSE)), "")</f>
        <v/>
      </c>
      <c r="V149" s="72" t="str">
        <f>IF($V$13="Ja", IF(VLOOKUP(B149,'(2) Gegevens per set'!B:V, 20, FALSE) = "", "", VLOOKUP(B149,'(2) Gegevens per set'!B:V, 20, FALSE)), "")</f>
        <v/>
      </c>
      <c r="W149" s="72" t="str">
        <f>IF($W$13="Ja", IF(VLOOKUP(B149,'(2) Gegevens per set'!B:V, 21, FALSE) = "", "", VLOOKUP(B149,'(2) Gegevens per set'!B:V, 21, FALSE)), "")</f>
        <v/>
      </c>
      <c r="X149" s="83" t="str" cm="1">
        <f t="array" ref="X149">IF($C$6&lt;&gt;"x","",IF(OR(E149:W149&lt;&gt;""),"x",""))</f>
        <v/>
      </c>
      <c r="Y149" s="83" t="str">
        <f>IF($C$8="x", IF(VLOOKUP(B149,'(2) Gegevens per set'!B:Y, 22, FALSE) = "", "", VLOOKUP(B149,'(2) Gegevens per set'!B:Y, 22, FALSE)), "")</f>
        <v/>
      </c>
      <c r="Z149" s="83" t="str">
        <f>IF($C$9="x", IF(VLOOKUP(B149,'(2) Gegevens per set'!B:Y, 23, FALSE) = "", "", VLOOKUP(B149,'(2) Gegevens per set'!B:Y, 23, FALSE)), "")</f>
        <v/>
      </c>
      <c r="AA149" s="83" t="str">
        <f>IF($C$7="x", IF(VLOOKUP(B149,'(2) Gegevens per set'!B:Y, 24, FALSE) = "", "", VLOOKUP(B149,'(2) Gegevens per set'!B:Y, 24, FALSE)), "")</f>
        <v/>
      </c>
    </row>
    <row r="150" spans="2:27" x14ac:dyDescent="0.25">
      <c r="B150" s="60" t="s">
        <v>165</v>
      </c>
      <c r="C150" s="30" t="s">
        <v>42</v>
      </c>
      <c r="D150" s="30"/>
      <c r="E150" s="72" t="str">
        <f>IF($E$13="Ja", IF(VLOOKUP(B150,'(2) Gegevens per set'!B:V, 3, FALSE) = "", "", VLOOKUP(B150,'(2) Gegevens per set'!B:V, 3, FALSE)), "")</f>
        <v/>
      </c>
      <c r="F150" s="72" t="str">
        <f>IF($F$13="Ja", IF(VLOOKUP(B150,'(2) Gegevens per set'!B:V, 4, FALSE) = "", "", VLOOKUP(B150,'(2) Gegevens per set'!B:V, 4, FALSE)), "")</f>
        <v/>
      </c>
      <c r="G150" s="68" t="str">
        <f>IF($G$13="Ja", IF(VLOOKUP(B150,'(2) Gegevens per set'!B:V, 5, FALSE) = "", "", VLOOKUP(B150,'(2) Gegevens per set'!B:V, 5, FALSE)), "")</f>
        <v/>
      </c>
      <c r="H150" s="64" t="str">
        <f>IF($H$13="Ja", IF(VLOOKUP(B150,'(2) Gegevens per set'!B:V, 6, FALSE) = "", "", VLOOKUP(B150,'(2) Gegevens per set'!B:V, 6, FALSE)), "")</f>
        <v/>
      </c>
      <c r="I150" s="72" t="str">
        <f>IF($I$13="Ja", IF(VLOOKUP(B150,'(2) Gegevens per set'!B:V, 7, FALSE) = "", "", VLOOKUP(B150,'(2) Gegevens per set'!B:V, 7, FALSE)), "")</f>
        <v/>
      </c>
      <c r="J150" s="72" t="str">
        <f>IF($J$13="Ja", IF(VLOOKUP(B150,'(2) Gegevens per set'!B:V, 8, FALSE) = "", "", VLOOKUP(B150,'(2) Gegevens per set'!B:V, 8, FALSE)), "")</f>
        <v/>
      </c>
      <c r="K150" s="64" t="str">
        <f>IF($K$13="Ja", IF(VLOOKUP(B150,'(2) Gegevens per set'!B:V, 9, FALSE) = "", "", VLOOKUP(B150,'(2) Gegevens per set'!B:V, 9, FALSE)), "")</f>
        <v/>
      </c>
      <c r="L150" s="72" t="str">
        <f>IF($L$13="Ja", IF(VLOOKUP(B150,'(2) Gegevens per set'!B:V, 10, FALSE) = "", "", VLOOKUP(B150,'(2) Gegevens per set'!B:V, 10, FALSE)), "")</f>
        <v/>
      </c>
      <c r="M150" s="72" t="str">
        <f>IF($M$13="Ja", IF(VLOOKUP(B150,'(2) Gegevens per set'!B:V, 11, FALSE) = "", "", VLOOKUP(B150,'(2) Gegevens per set'!B:V, 11, FALSE)), "")</f>
        <v/>
      </c>
      <c r="N150" s="64" t="str">
        <f>IF($N$13="Ja", IF(VLOOKUP(B150,'(2) Gegevens per set'!B:V, 12, FALSE) = "", "", VLOOKUP(B150,'(2) Gegevens per set'!B:V, 12, FALSE)), "")</f>
        <v/>
      </c>
      <c r="O150" s="72" t="str">
        <f>IF($O$13="Ja", IF(VLOOKUP(B150,'(2) Gegevens per set'!B:V, 13, FALSE) = "", "", VLOOKUP(B150,'(2) Gegevens per set'!B:V, 13, FALSE)), "")</f>
        <v/>
      </c>
      <c r="P150" s="64" t="str">
        <f>IF($P$13="Ja", IF(VLOOKUP(B150,'(2) Gegevens per set'!B:V, 14, FALSE) = "", "", VLOOKUP(B150,'(2) Gegevens per set'!B:V, 14, FALSE)), "")</f>
        <v/>
      </c>
      <c r="Q150" s="72" t="str">
        <f>IF($Q$13="Ja", IF(VLOOKUP(B150,'(2) Gegevens per set'!B:V, 15, FALSE) = "", "", VLOOKUP(B150,'(2) Gegevens per set'!B:V, 15, FALSE)), "")</f>
        <v/>
      </c>
      <c r="R150" s="64" t="str">
        <f>IF($R$13="Ja", IF(VLOOKUP(B150,'(2) Gegevens per set'!B:V, 16, FALSE) = "", "", VLOOKUP(B150,'(2) Gegevens per set'!B:V, 16, FALSE)), "")</f>
        <v/>
      </c>
      <c r="S150" s="72" t="str">
        <f>IF($S$13="Ja", IF(VLOOKUP(B150,'(2) Gegevens per set'!B:V, 17, FALSE) = "", "", VLOOKUP(B150,'(2) Gegevens per set'!B:V, 17, FALSE)), "")</f>
        <v/>
      </c>
      <c r="T150" s="64" t="str">
        <f>IF($T$13="Ja", IF(VLOOKUP(B150,'(2) Gegevens per set'!B:V, 18, FALSE) = "", "", VLOOKUP(B150,'(2) Gegevens per set'!B:V, 18, FALSE)), "")</f>
        <v/>
      </c>
      <c r="U150" s="72" t="str">
        <f>IF($U$13="Ja", IF(VLOOKUP(B150,'(2) Gegevens per set'!B:V, 19, FALSE) = "", "", VLOOKUP(B150,'(2) Gegevens per set'!B:V, 19, FALSE)), "")</f>
        <v/>
      </c>
      <c r="V150" s="72" t="str">
        <f>IF($V$13="Ja", IF(VLOOKUP(B150,'(2) Gegevens per set'!B:V, 20, FALSE) = "", "", VLOOKUP(B150,'(2) Gegevens per set'!B:V, 20, FALSE)), "")</f>
        <v/>
      </c>
      <c r="W150" s="72" t="str">
        <f>IF($W$13="Ja", IF(VLOOKUP(B150,'(2) Gegevens per set'!B:V, 21, FALSE) = "", "", VLOOKUP(B150,'(2) Gegevens per set'!B:V, 21, FALSE)), "")</f>
        <v/>
      </c>
      <c r="X150" s="83" t="str" cm="1">
        <f t="array" ref="X150">IF($C$6&lt;&gt;"x","",IF(OR(E150:W150&lt;&gt;""),"x",""))</f>
        <v/>
      </c>
      <c r="Y150" s="83" t="str">
        <f>IF($C$8="x", IF(VLOOKUP(B150,'(2) Gegevens per set'!B:Y, 22, FALSE) = "", "", VLOOKUP(B150,'(2) Gegevens per set'!B:Y, 22, FALSE)), "")</f>
        <v/>
      </c>
      <c r="Z150" s="83" t="str">
        <f>IF($C$9="x", IF(VLOOKUP(B150,'(2) Gegevens per set'!B:Y, 23, FALSE) = "", "", VLOOKUP(B150,'(2) Gegevens per set'!B:Y, 23, FALSE)), "")</f>
        <v/>
      </c>
      <c r="AA150" s="83" t="str">
        <f>IF($C$7="x", IF(VLOOKUP(B150,'(2) Gegevens per set'!B:Y, 24, FALSE) = "", "", VLOOKUP(B150,'(2) Gegevens per set'!B:Y, 24, FALSE)), "")</f>
        <v/>
      </c>
    </row>
    <row r="151" spans="2:27" x14ac:dyDescent="0.25">
      <c r="B151" s="31" t="s">
        <v>166</v>
      </c>
      <c r="C151" s="59" t="s">
        <v>44</v>
      </c>
      <c r="D151" s="59"/>
      <c r="E151" s="72" t="str">
        <f>IF($E$13="Ja", IF(VLOOKUP(B151,'(2) Gegevens per set'!B:V, 3, FALSE) = "", "", VLOOKUP(B151,'(2) Gegevens per set'!B:V, 3, FALSE)), "")</f>
        <v/>
      </c>
      <c r="F151" s="72" t="str">
        <f>IF($F$13="Ja", IF(VLOOKUP(B151,'(2) Gegevens per set'!B:V, 4, FALSE) = "", "", VLOOKUP(B151,'(2) Gegevens per set'!B:V, 4, FALSE)), "")</f>
        <v/>
      </c>
      <c r="G151" s="68" t="str">
        <f>IF($G$13="Ja", IF(VLOOKUP(B151,'(2) Gegevens per set'!B:V, 5, FALSE) = "", "", VLOOKUP(B151,'(2) Gegevens per set'!B:V, 5, FALSE)), "")</f>
        <v/>
      </c>
      <c r="H151" s="64" t="str">
        <f>IF($H$13="Ja", IF(VLOOKUP(B151,'(2) Gegevens per set'!B:V, 6, FALSE) = "", "", VLOOKUP(B151,'(2) Gegevens per set'!B:V, 6, FALSE)), "")</f>
        <v/>
      </c>
      <c r="I151" s="72" t="str">
        <f>IF($I$13="Ja", IF(VLOOKUP(B151,'(2) Gegevens per set'!B:V, 7, FALSE) = "", "", VLOOKUP(B151,'(2) Gegevens per set'!B:V, 7, FALSE)), "")</f>
        <v/>
      </c>
      <c r="J151" s="72" t="str">
        <f>IF($J$13="Ja", IF(VLOOKUP(B151,'(2) Gegevens per set'!B:V, 8, FALSE) = "", "", VLOOKUP(B151,'(2) Gegevens per set'!B:V, 8, FALSE)), "")</f>
        <v/>
      </c>
      <c r="K151" s="64" t="str">
        <f>IF($K$13="Ja", IF(VLOOKUP(B151,'(2) Gegevens per set'!B:V, 9, FALSE) = "", "", VLOOKUP(B151,'(2) Gegevens per set'!B:V, 9, FALSE)), "")</f>
        <v/>
      </c>
      <c r="L151" s="72" t="str">
        <f>IF($L$13="Ja", IF(VLOOKUP(B151,'(2) Gegevens per set'!B:V, 10, FALSE) = "", "", VLOOKUP(B151,'(2) Gegevens per set'!B:V, 10, FALSE)), "")</f>
        <v/>
      </c>
      <c r="M151" s="72" t="str">
        <f>IF($M$13="Ja", IF(VLOOKUP(B151,'(2) Gegevens per set'!B:V, 11, FALSE) = "", "", VLOOKUP(B151,'(2) Gegevens per set'!B:V, 11, FALSE)), "")</f>
        <v/>
      </c>
      <c r="N151" s="64" t="str">
        <f>IF($N$13="Ja", IF(VLOOKUP(B151,'(2) Gegevens per set'!B:V, 12, FALSE) = "", "", VLOOKUP(B151,'(2) Gegevens per set'!B:V, 12, FALSE)), "")</f>
        <v/>
      </c>
      <c r="O151" s="72" t="str">
        <f>IF($O$13="Ja", IF(VLOOKUP(B151,'(2) Gegevens per set'!B:V, 13, FALSE) = "", "", VLOOKUP(B151,'(2) Gegevens per set'!B:V, 13, FALSE)), "")</f>
        <v/>
      </c>
      <c r="P151" s="64" t="str">
        <f>IF($P$13="Ja", IF(VLOOKUP(B151,'(2) Gegevens per set'!B:V, 14, FALSE) = "", "", VLOOKUP(B151,'(2) Gegevens per set'!B:V, 14, FALSE)), "")</f>
        <v/>
      </c>
      <c r="Q151" s="72" t="str">
        <f>IF($Q$13="Ja", IF(VLOOKUP(B151,'(2) Gegevens per set'!B:V, 15, FALSE) = "", "", VLOOKUP(B151,'(2) Gegevens per set'!B:V, 15, FALSE)), "")</f>
        <v/>
      </c>
      <c r="R151" s="64" t="str">
        <f>IF($R$13="Ja", IF(VLOOKUP(B151,'(2) Gegevens per set'!B:V, 16, FALSE) = "", "", VLOOKUP(B151,'(2) Gegevens per set'!B:V, 16, FALSE)), "")</f>
        <v/>
      </c>
      <c r="S151" s="72" t="str">
        <f>IF($S$13="Ja", IF(VLOOKUP(B151,'(2) Gegevens per set'!B:V, 17, FALSE) = "", "", VLOOKUP(B151,'(2) Gegevens per set'!B:V, 17, FALSE)), "")</f>
        <v/>
      </c>
      <c r="T151" s="64" t="str">
        <f>IF($T$13="Ja", IF(VLOOKUP(B151,'(2) Gegevens per set'!B:V, 18, FALSE) = "", "", VLOOKUP(B151,'(2) Gegevens per set'!B:V, 18, FALSE)), "")</f>
        <v/>
      </c>
      <c r="U151" s="72" t="str">
        <f>IF($U$13="Ja", IF(VLOOKUP(B151,'(2) Gegevens per set'!B:V, 19, FALSE) = "", "", VLOOKUP(B151,'(2) Gegevens per set'!B:V, 19, FALSE)), "")</f>
        <v/>
      </c>
      <c r="V151" s="72" t="str">
        <f>IF($V$13="Ja", IF(VLOOKUP(B151,'(2) Gegevens per set'!B:V, 20, FALSE) = "", "", VLOOKUP(B151,'(2) Gegevens per set'!B:V, 20, FALSE)), "")</f>
        <v/>
      </c>
      <c r="W151" s="72" t="str">
        <f>IF($W$13="Ja", IF(VLOOKUP(B151,'(2) Gegevens per set'!B:V, 21, FALSE) = "", "", VLOOKUP(B151,'(2) Gegevens per set'!B:V, 21, FALSE)), "")</f>
        <v/>
      </c>
      <c r="X151" s="83" t="str" cm="1">
        <f t="array" ref="X151">IF($C$6&lt;&gt;"x","",IF(OR(E151:W151&lt;&gt;""),"x",""))</f>
        <v/>
      </c>
      <c r="Y151" s="83" t="str">
        <f>IF($C$8="x", IF(VLOOKUP(B151,'(2) Gegevens per set'!B:Y, 22, FALSE) = "", "", VLOOKUP(B151,'(2) Gegevens per set'!B:Y, 22, FALSE)), "")</f>
        <v/>
      </c>
      <c r="Z151" s="83" t="str">
        <f>IF($C$9="x", IF(VLOOKUP(B151,'(2) Gegevens per set'!B:Y, 23, FALSE) = "", "", VLOOKUP(B151,'(2) Gegevens per set'!B:Y, 23, FALSE)), "")</f>
        <v/>
      </c>
      <c r="AA151" s="83" t="str">
        <f>IF($C$7="x", IF(VLOOKUP(B151,'(2) Gegevens per set'!B:Y, 24, FALSE) = "", "", VLOOKUP(B151,'(2) Gegevens per set'!B:Y, 24, FALSE)), "")</f>
        <v/>
      </c>
    </row>
    <row r="152" spans="2:27" x14ac:dyDescent="0.25">
      <c r="B152" s="42" t="s">
        <v>167</v>
      </c>
      <c r="C152" s="43"/>
      <c r="D152" s="43"/>
      <c r="E152" s="47" t="str">
        <f>IF($E$13="Ja", IF(VLOOKUP(B152,'(2) Gegevens per set'!B:V, 3, FALSE) = "", "", VLOOKUP(B152,'(2) Gegevens per set'!B:V, 3, FALSE)), "")</f>
        <v/>
      </c>
      <c r="F152" s="47" t="str">
        <f>IF($F$13="Ja", IF(VLOOKUP(B152,'(2) Gegevens per set'!B:V, 4, FALSE) = "", "", VLOOKUP(B152,'(2) Gegevens per set'!B:V, 4, FALSE)), "")</f>
        <v/>
      </c>
      <c r="G152" s="47" t="str">
        <f>IF($G$13="Ja", IF(VLOOKUP(B152,'(2) Gegevens per set'!B:V, 5, FALSE) = "", "", VLOOKUP(B152,'(2) Gegevens per set'!B:V, 5, FALSE)), "")</f>
        <v/>
      </c>
      <c r="H152" s="47" t="str">
        <f>IF($H$13="Ja", IF(VLOOKUP(B152,'(2) Gegevens per set'!B:V, 6, FALSE) = "", "", VLOOKUP(B152,'(2) Gegevens per set'!B:V, 6, FALSE)), "")</f>
        <v/>
      </c>
      <c r="I152" s="47" t="str">
        <f>IF($I$13="Ja", IF(VLOOKUP(B152,'(2) Gegevens per set'!B:V, 7, FALSE) = "", "", VLOOKUP(B152,'(2) Gegevens per set'!B:V, 7, FALSE)), "")</f>
        <v/>
      </c>
      <c r="J152" s="47" t="str">
        <f>IF($J$13="Ja", IF(VLOOKUP(B152,'(2) Gegevens per set'!B:V, 8, FALSE) = "", "", VLOOKUP(B152,'(2) Gegevens per set'!B:V, 8, FALSE)), "")</f>
        <v/>
      </c>
      <c r="K152" s="47" t="str">
        <f>IF($K$13="Ja", IF(VLOOKUP(B152,'(2) Gegevens per set'!B:V, 9, FALSE) = "", "", VLOOKUP(B152,'(2) Gegevens per set'!B:V, 9, FALSE)), "")</f>
        <v/>
      </c>
      <c r="L152" s="47" t="str">
        <f>IF($L$13="Ja", IF(VLOOKUP(B152,'(2) Gegevens per set'!B:V, 10, FALSE) = "", "", VLOOKUP(B152,'(2) Gegevens per set'!B:V, 10, FALSE)), "")</f>
        <v/>
      </c>
      <c r="M152" s="47" t="str">
        <f>IF($M$13="Ja", IF(VLOOKUP(B152,'(2) Gegevens per set'!B:V, 11, FALSE) = "", "", VLOOKUP(B152,'(2) Gegevens per set'!B:V, 11, FALSE)), "")</f>
        <v/>
      </c>
      <c r="N152" s="47" t="str">
        <f>IF($N$13="Ja", IF(VLOOKUP(B152,'(2) Gegevens per set'!B:V, 12, FALSE) = "", "", VLOOKUP(B152,'(2) Gegevens per set'!B:V, 12, FALSE)), "")</f>
        <v/>
      </c>
      <c r="O152" s="47" t="str">
        <f>IF($O$13="Ja", IF(VLOOKUP(B152,'(2) Gegevens per set'!B:V, 13, FALSE) = "", "", VLOOKUP(B152,'(2) Gegevens per set'!B:V, 13, FALSE)), "")</f>
        <v/>
      </c>
      <c r="P152" s="47" t="str">
        <f>IF($P$13="Ja", IF(VLOOKUP(B152,'(2) Gegevens per set'!B:V, 14, FALSE) = "", "", VLOOKUP(B152,'(2) Gegevens per set'!B:V, 14, FALSE)), "")</f>
        <v/>
      </c>
      <c r="Q152" s="47" t="str">
        <f>IF($Q$13="Ja", IF(VLOOKUP(B152,'(2) Gegevens per set'!B:V, 15, FALSE) = "", "", VLOOKUP(B152,'(2) Gegevens per set'!B:V, 15, FALSE)), "")</f>
        <v/>
      </c>
      <c r="R152" s="47" t="str">
        <f>IF($R$13="Ja", IF(VLOOKUP(B152,'(2) Gegevens per set'!B:V, 16, FALSE) = "", "", VLOOKUP(B152,'(2) Gegevens per set'!B:V, 16, FALSE)), "")</f>
        <v/>
      </c>
      <c r="S152" s="47" t="str">
        <f>IF($S$13="Ja", IF(VLOOKUP(B152,'(2) Gegevens per set'!B:V, 17, FALSE) = "", "", VLOOKUP(B152,'(2) Gegevens per set'!B:V, 17, FALSE)), "")</f>
        <v/>
      </c>
      <c r="T152" s="47" t="str">
        <f>IF($T$13="Ja", IF(VLOOKUP(B152,'(2) Gegevens per set'!B:V, 18, FALSE) = "", "", VLOOKUP(B152,'(2) Gegevens per set'!B:V, 18, FALSE)), "")</f>
        <v/>
      </c>
      <c r="U152" s="47" t="str">
        <f>IF($U$13="Ja", IF(VLOOKUP(B152,'(2) Gegevens per set'!B:V, 19, FALSE) = "", "", VLOOKUP(B152,'(2) Gegevens per set'!B:V, 19, FALSE)), "")</f>
        <v/>
      </c>
      <c r="V152" s="47" t="str">
        <f>IF($V$13="Ja", IF(VLOOKUP(B152,'(2) Gegevens per set'!B:V, 20, FALSE) = "", "", VLOOKUP(B152,'(2) Gegevens per set'!B:V, 20, FALSE)), "")</f>
        <v/>
      </c>
      <c r="W152" s="47" t="str">
        <f>IF($W$13="Ja", IF(VLOOKUP(B152,'(2) Gegevens per set'!B:V, 21, FALSE) = "", "", VLOOKUP(B152,'(2) Gegevens per set'!B:V, 21, FALSE)), "")</f>
        <v/>
      </c>
      <c r="X152" s="81" t="str" cm="1">
        <f t="array" ref="X152">IF($C$6&lt;&gt;"x","",IF(OR(E152:W152&lt;&gt;""),"x",""))</f>
        <v/>
      </c>
      <c r="Y152" s="81" t="str">
        <f>IF($C$8="x", IF(VLOOKUP(B152,'(2) Gegevens per set'!B:Y, 22, FALSE) = "", "", VLOOKUP(B152,'(2) Gegevens per set'!B:Y, 22, FALSE)), "")</f>
        <v/>
      </c>
      <c r="Z152" s="81" t="str">
        <f>IF($C$9="x", IF(VLOOKUP(B152,'(2) Gegevens per set'!B:Y, 23, FALSE) = "", "", VLOOKUP(B152,'(2) Gegevens per set'!B:Y, 23, FALSE)), "")</f>
        <v/>
      </c>
      <c r="AA152" s="81" t="str">
        <f>IF($C$7="x", IF(VLOOKUP(B152,'(2) Gegevens per set'!B:Y, 24, FALSE) = "", "", VLOOKUP(B152,'(2) Gegevens per set'!B:Y, 24, FALSE)), "")</f>
        <v/>
      </c>
    </row>
    <row r="153" spans="2:27" x14ac:dyDescent="0.25">
      <c r="B153" s="60" t="s">
        <v>168</v>
      </c>
      <c r="C153" s="30" t="s">
        <v>6</v>
      </c>
      <c r="D153" s="30"/>
      <c r="E153" s="72" t="str">
        <f>IF($E$13="Ja", IF(VLOOKUP(B153,'(2) Gegevens per set'!B:V, 3, FALSE) = "", "", VLOOKUP(B153,'(2) Gegevens per set'!B:V, 3, FALSE)), "")</f>
        <v/>
      </c>
      <c r="F153" s="72" t="str">
        <f>IF($F$13="Ja", IF(VLOOKUP(B153,'(2) Gegevens per set'!B:V, 4, FALSE) = "", "", VLOOKUP(B153,'(2) Gegevens per set'!B:V, 4, FALSE)), "")</f>
        <v/>
      </c>
      <c r="G153" s="68" t="str">
        <f>IF($G$13="Ja", IF(VLOOKUP(B153,'(2) Gegevens per set'!B:V, 5, FALSE) = "", "", VLOOKUP(B153,'(2) Gegevens per set'!B:V, 5, FALSE)), "")</f>
        <v/>
      </c>
      <c r="H153" s="64" t="str">
        <f>IF($H$13="Ja", IF(VLOOKUP(B153,'(2) Gegevens per set'!B:V, 6, FALSE) = "", "", VLOOKUP(B153,'(2) Gegevens per set'!B:V, 6, FALSE)), "")</f>
        <v/>
      </c>
      <c r="I153" s="72" t="str">
        <f>IF($I$13="Ja", IF(VLOOKUP(B153,'(2) Gegevens per set'!B:V, 7, FALSE) = "", "", VLOOKUP(B153,'(2) Gegevens per set'!B:V, 7, FALSE)), "")</f>
        <v/>
      </c>
      <c r="J153" s="72" t="str">
        <f>IF($J$13="Ja", IF(VLOOKUP(B153,'(2) Gegevens per set'!B:V, 8, FALSE) = "", "", VLOOKUP(B153,'(2) Gegevens per set'!B:V, 8, FALSE)), "")</f>
        <v/>
      </c>
      <c r="K153" s="64" t="str">
        <f>IF($K$13="Ja", IF(VLOOKUP(B153,'(2) Gegevens per set'!B:V, 9, FALSE) = "", "", VLOOKUP(B153,'(2) Gegevens per set'!B:V, 9, FALSE)), "")</f>
        <v/>
      </c>
      <c r="L153" s="72" t="str">
        <f>IF($L$13="Ja", IF(VLOOKUP(B153,'(2) Gegevens per set'!B:V, 10, FALSE) = "", "", VLOOKUP(B153,'(2) Gegevens per set'!B:V, 10, FALSE)), "")</f>
        <v/>
      </c>
      <c r="M153" s="72" t="str">
        <f>IF($M$13="Ja", IF(VLOOKUP(B153,'(2) Gegevens per set'!B:V, 11, FALSE) = "", "", VLOOKUP(B153,'(2) Gegevens per set'!B:V, 11, FALSE)), "")</f>
        <v/>
      </c>
      <c r="N153" s="64" t="str">
        <f>IF($N$13="Ja", IF(VLOOKUP(B153,'(2) Gegevens per set'!B:V, 12, FALSE) = "", "", VLOOKUP(B153,'(2) Gegevens per set'!B:V, 12, FALSE)), "")</f>
        <v/>
      </c>
      <c r="O153" s="72" t="str">
        <f>IF($O$13="Ja", IF(VLOOKUP(B153,'(2) Gegevens per set'!B:V, 13, FALSE) = "", "", VLOOKUP(B153,'(2) Gegevens per set'!B:V, 13, FALSE)), "")</f>
        <v/>
      </c>
      <c r="P153" s="64" t="str">
        <f>IF($P$13="Ja", IF(VLOOKUP(B153,'(2) Gegevens per set'!B:V, 14, FALSE) = "", "", VLOOKUP(B153,'(2) Gegevens per set'!B:V, 14, FALSE)), "")</f>
        <v/>
      </c>
      <c r="Q153" s="72" t="str">
        <f>IF($Q$13="Ja", IF(VLOOKUP(B153,'(2) Gegevens per set'!B:V, 15, FALSE) = "", "", VLOOKUP(B153,'(2) Gegevens per set'!B:V, 15, FALSE)), "")</f>
        <v/>
      </c>
      <c r="R153" s="64" t="str">
        <f>IF($R$13="Ja", IF(VLOOKUP(B153,'(2) Gegevens per set'!B:V, 16, FALSE) = "", "", VLOOKUP(B153,'(2) Gegevens per set'!B:V, 16, FALSE)), "")</f>
        <v>x</v>
      </c>
      <c r="S153" s="72" t="str">
        <f>IF($S$13="Ja", IF(VLOOKUP(B153,'(2) Gegevens per set'!B:V, 17, FALSE) = "", "", VLOOKUP(B153,'(2) Gegevens per set'!B:V, 17, FALSE)), "")</f>
        <v/>
      </c>
      <c r="T153" s="64" t="str">
        <f>IF($T$13="Ja", IF(VLOOKUP(B153,'(2) Gegevens per set'!B:V, 18, FALSE) = "", "", VLOOKUP(B153,'(2) Gegevens per set'!B:V, 18, FALSE)), "")</f>
        <v/>
      </c>
      <c r="U153" s="72" t="str">
        <f>IF($U$13="Ja", IF(VLOOKUP(B153,'(2) Gegevens per set'!B:V, 19, FALSE) = "", "", VLOOKUP(B153,'(2) Gegevens per set'!B:V, 19, FALSE)), "")</f>
        <v/>
      </c>
      <c r="V153" s="72" t="str">
        <f>IF($V$13="Ja", IF(VLOOKUP(B153,'(2) Gegevens per set'!B:V, 20, FALSE) = "", "", VLOOKUP(B153,'(2) Gegevens per set'!B:V, 20, FALSE)), "")</f>
        <v/>
      </c>
      <c r="W153" s="72" t="str">
        <f>IF($W$13="Ja", IF(VLOOKUP(B153,'(2) Gegevens per set'!B:V, 21, FALSE) = "", "", VLOOKUP(B153,'(2) Gegevens per set'!B:V, 21, FALSE)), "")</f>
        <v/>
      </c>
      <c r="X153" s="83" t="str" cm="1">
        <f t="array" ref="X153">IF($C$6&lt;&gt;"x","",IF(OR(E153:W153&lt;&gt;""),"x",""))</f>
        <v>x</v>
      </c>
      <c r="Y153" s="83" t="str">
        <f>IF($C$8="x", IF(VLOOKUP(B153,'(2) Gegevens per set'!B:Y, 22, FALSE) = "", "", VLOOKUP(B153,'(2) Gegevens per set'!B:Y, 22, FALSE)), "")</f>
        <v/>
      </c>
      <c r="Z153" s="83" t="str">
        <f>IF($C$9="x", IF(VLOOKUP(B153,'(2) Gegevens per set'!B:Y, 23, FALSE) = "", "", VLOOKUP(B153,'(2) Gegevens per set'!B:Y, 23, FALSE)), "")</f>
        <v/>
      </c>
      <c r="AA153" s="83" t="str">
        <f>IF($C$7="x", IF(VLOOKUP(B153,'(2) Gegevens per set'!B:Y, 24, FALSE) = "", "", VLOOKUP(B153,'(2) Gegevens per set'!B:Y, 24, FALSE)), "")</f>
        <v/>
      </c>
    </row>
    <row r="154" spans="2:27" x14ac:dyDescent="0.25">
      <c r="B154" s="60" t="s">
        <v>169</v>
      </c>
      <c r="C154" s="30" t="s">
        <v>8</v>
      </c>
      <c r="D154" s="30"/>
      <c r="E154" s="72" t="str">
        <f>IF($E$13="Ja", IF(VLOOKUP(B154,'(2) Gegevens per set'!B:V, 3, FALSE) = "", "", VLOOKUP(B154,'(2) Gegevens per set'!B:V, 3, FALSE)), "")</f>
        <v/>
      </c>
      <c r="F154" s="72" t="str">
        <f>IF($F$13="Ja", IF(VLOOKUP(B154,'(2) Gegevens per set'!B:V, 4, FALSE) = "", "", VLOOKUP(B154,'(2) Gegevens per set'!B:V, 4, FALSE)), "")</f>
        <v/>
      </c>
      <c r="G154" s="68" t="str">
        <f>IF($G$13="Ja", IF(VLOOKUP(B154,'(2) Gegevens per set'!B:V, 5, FALSE) = "", "", VLOOKUP(B154,'(2) Gegevens per set'!B:V, 5, FALSE)), "")</f>
        <v/>
      </c>
      <c r="H154" s="64" t="str">
        <f>IF($H$13="Ja", IF(VLOOKUP(B154,'(2) Gegevens per set'!B:V, 6, FALSE) = "", "", VLOOKUP(B154,'(2) Gegevens per set'!B:V, 6, FALSE)), "")</f>
        <v/>
      </c>
      <c r="I154" s="72" t="str">
        <f>IF($I$13="Ja", IF(VLOOKUP(B154,'(2) Gegevens per set'!B:V, 7, FALSE) = "", "", VLOOKUP(B154,'(2) Gegevens per set'!B:V, 7, FALSE)), "")</f>
        <v/>
      </c>
      <c r="J154" s="72" t="str">
        <f>IF($J$13="Ja", IF(VLOOKUP(B154,'(2) Gegevens per set'!B:V, 8, FALSE) = "", "", VLOOKUP(B154,'(2) Gegevens per set'!B:V, 8, FALSE)), "")</f>
        <v/>
      </c>
      <c r="K154" s="64" t="str">
        <f>IF($K$13="Ja", IF(VLOOKUP(B154,'(2) Gegevens per set'!B:V, 9, FALSE) = "", "", VLOOKUP(B154,'(2) Gegevens per set'!B:V, 9, FALSE)), "")</f>
        <v/>
      </c>
      <c r="L154" s="72" t="str">
        <f>IF($L$13="Ja", IF(VLOOKUP(B154,'(2) Gegevens per set'!B:V, 10, FALSE) = "", "", VLOOKUP(B154,'(2) Gegevens per set'!B:V, 10, FALSE)), "")</f>
        <v/>
      </c>
      <c r="M154" s="72" t="str">
        <f>IF($M$13="Ja", IF(VLOOKUP(B154,'(2) Gegevens per set'!B:V, 11, FALSE) = "", "", VLOOKUP(B154,'(2) Gegevens per set'!B:V, 11, FALSE)), "")</f>
        <v/>
      </c>
      <c r="N154" s="64" t="str">
        <f>IF($N$13="Ja", IF(VLOOKUP(B154,'(2) Gegevens per set'!B:V, 12, FALSE) = "", "", VLOOKUP(B154,'(2) Gegevens per set'!B:V, 12, FALSE)), "")</f>
        <v/>
      </c>
      <c r="O154" s="72" t="str">
        <f>IF($O$13="Ja", IF(VLOOKUP(B154,'(2) Gegevens per set'!B:V, 13, FALSE) = "", "", VLOOKUP(B154,'(2) Gegevens per set'!B:V, 13, FALSE)), "")</f>
        <v/>
      </c>
      <c r="P154" s="64" t="str">
        <f>IF($P$13="Ja", IF(VLOOKUP(B154,'(2) Gegevens per set'!B:V, 14, FALSE) = "", "", VLOOKUP(B154,'(2) Gegevens per set'!B:V, 14, FALSE)), "")</f>
        <v/>
      </c>
      <c r="Q154" s="72" t="str">
        <f>IF($Q$13="Ja", IF(VLOOKUP(B154,'(2) Gegevens per set'!B:V, 15, FALSE) = "", "", VLOOKUP(B154,'(2) Gegevens per set'!B:V, 15, FALSE)), "")</f>
        <v/>
      </c>
      <c r="R154" s="64" t="str">
        <f>IF($R$13="Ja", IF(VLOOKUP(B154,'(2) Gegevens per set'!B:V, 16, FALSE) = "", "", VLOOKUP(B154,'(2) Gegevens per set'!B:V, 16, FALSE)), "")</f>
        <v>x</v>
      </c>
      <c r="S154" s="72" t="str">
        <f>IF($S$13="Ja", IF(VLOOKUP(B154,'(2) Gegevens per set'!B:V, 17, FALSE) = "", "", VLOOKUP(B154,'(2) Gegevens per set'!B:V, 17, FALSE)), "")</f>
        <v/>
      </c>
      <c r="T154" s="64" t="str">
        <f>IF($T$13="Ja", IF(VLOOKUP(B154,'(2) Gegevens per set'!B:V, 18, FALSE) = "", "", VLOOKUP(B154,'(2) Gegevens per set'!B:V, 18, FALSE)), "")</f>
        <v/>
      </c>
      <c r="U154" s="72" t="str">
        <f>IF($U$13="Ja", IF(VLOOKUP(B154,'(2) Gegevens per set'!B:V, 19, FALSE) = "", "", VLOOKUP(B154,'(2) Gegevens per set'!B:V, 19, FALSE)), "")</f>
        <v/>
      </c>
      <c r="V154" s="72" t="str">
        <f>IF($V$13="Ja", IF(VLOOKUP(B154,'(2) Gegevens per set'!B:V, 20, FALSE) = "", "", VLOOKUP(B154,'(2) Gegevens per set'!B:V, 20, FALSE)), "")</f>
        <v/>
      </c>
      <c r="W154" s="72" t="str">
        <f>IF($W$13="Ja", IF(VLOOKUP(B154,'(2) Gegevens per set'!B:V, 21, FALSE) = "", "", VLOOKUP(B154,'(2) Gegevens per set'!B:V, 21, FALSE)), "")</f>
        <v/>
      </c>
      <c r="X154" s="83" t="str" cm="1">
        <f t="array" ref="X154">IF($C$6&lt;&gt;"x","",IF(OR(E154:W154&lt;&gt;""),"x",""))</f>
        <v>x</v>
      </c>
      <c r="Y154" s="83" t="str">
        <f>IF($C$8="x", IF(VLOOKUP(B154,'(2) Gegevens per set'!B:Y, 22, FALSE) = "", "", VLOOKUP(B154,'(2) Gegevens per set'!B:Y, 22, FALSE)), "")</f>
        <v/>
      </c>
      <c r="Z154" s="83" t="str">
        <f>IF($C$9="x", IF(VLOOKUP(B154,'(2) Gegevens per set'!B:Y, 23, FALSE) = "", "", VLOOKUP(B154,'(2) Gegevens per set'!B:Y, 23, FALSE)), "")</f>
        <v/>
      </c>
      <c r="AA154" s="83" t="str">
        <f>IF($C$7="x", IF(VLOOKUP(B154,'(2) Gegevens per set'!B:Y, 24, FALSE) = "", "", VLOOKUP(B154,'(2) Gegevens per set'!B:Y, 24, FALSE)), "")</f>
        <v/>
      </c>
    </row>
    <row r="155" spans="2:27" x14ac:dyDescent="0.25">
      <c r="B155" s="60" t="s">
        <v>170</v>
      </c>
      <c r="C155" s="30" t="s">
        <v>10</v>
      </c>
      <c r="D155" s="30"/>
      <c r="E155" s="72" t="str">
        <f>IF($E$13="Ja", IF(VLOOKUP(B155,'(2) Gegevens per set'!B:V, 3, FALSE) = "", "", VLOOKUP(B155,'(2) Gegevens per set'!B:V, 3, FALSE)), "")</f>
        <v/>
      </c>
      <c r="F155" s="72" t="str">
        <f>IF($F$13="Ja", IF(VLOOKUP(B155,'(2) Gegevens per set'!B:V, 4, FALSE) = "", "", VLOOKUP(B155,'(2) Gegevens per set'!B:V, 4, FALSE)), "")</f>
        <v/>
      </c>
      <c r="G155" s="68" t="str">
        <f>IF($G$13="Ja", IF(VLOOKUP(B155,'(2) Gegevens per set'!B:V, 5, FALSE) = "", "", VLOOKUP(B155,'(2) Gegevens per set'!B:V, 5, FALSE)), "")</f>
        <v/>
      </c>
      <c r="H155" s="64" t="str">
        <f>IF($H$13="Ja", IF(VLOOKUP(B155,'(2) Gegevens per set'!B:V, 6, FALSE) = "", "", VLOOKUP(B155,'(2) Gegevens per set'!B:V, 6, FALSE)), "")</f>
        <v/>
      </c>
      <c r="I155" s="72" t="str">
        <f>IF($I$13="Ja", IF(VLOOKUP(B155,'(2) Gegevens per set'!B:V, 7, FALSE) = "", "", VLOOKUP(B155,'(2) Gegevens per set'!B:V, 7, FALSE)), "")</f>
        <v/>
      </c>
      <c r="J155" s="72" t="str">
        <f>IF($J$13="Ja", IF(VLOOKUP(B155,'(2) Gegevens per set'!B:V, 8, FALSE) = "", "", VLOOKUP(B155,'(2) Gegevens per set'!B:V, 8, FALSE)), "")</f>
        <v/>
      </c>
      <c r="K155" s="64" t="str">
        <f>IF($K$13="Ja", IF(VLOOKUP(B155,'(2) Gegevens per set'!B:V, 9, FALSE) = "", "", VLOOKUP(B155,'(2) Gegevens per set'!B:V, 9, FALSE)), "")</f>
        <v/>
      </c>
      <c r="L155" s="72" t="str">
        <f>IF($L$13="Ja", IF(VLOOKUP(B155,'(2) Gegevens per set'!B:V, 10, FALSE) = "", "", VLOOKUP(B155,'(2) Gegevens per set'!B:V, 10, FALSE)), "")</f>
        <v/>
      </c>
      <c r="M155" s="72" t="str">
        <f>IF($M$13="Ja", IF(VLOOKUP(B155,'(2) Gegevens per set'!B:V, 11, FALSE) = "", "", VLOOKUP(B155,'(2) Gegevens per set'!B:V, 11, FALSE)), "")</f>
        <v/>
      </c>
      <c r="N155" s="64" t="str">
        <f>IF($N$13="Ja", IF(VLOOKUP(B155,'(2) Gegevens per set'!B:V, 12, FALSE) = "", "", VLOOKUP(B155,'(2) Gegevens per set'!B:V, 12, FALSE)), "")</f>
        <v/>
      </c>
      <c r="O155" s="72" t="str">
        <f>IF($O$13="Ja", IF(VLOOKUP(B155,'(2) Gegevens per set'!B:V, 13, FALSE) = "", "", VLOOKUP(B155,'(2) Gegevens per set'!B:V, 13, FALSE)), "")</f>
        <v/>
      </c>
      <c r="P155" s="64" t="str">
        <f>IF($P$13="Ja", IF(VLOOKUP(B155,'(2) Gegevens per set'!B:V, 14, FALSE) = "", "", VLOOKUP(B155,'(2) Gegevens per set'!B:V, 14, FALSE)), "")</f>
        <v/>
      </c>
      <c r="Q155" s="72" t="str">
        <f>IF($Q$13="Ja", IF(VLOOKUP(B155,'(2) Gegevens per set'!B:V, 15, FALSE) = "", "", VLOOKUP(B155,'(2) Gegevens per set'!B:V, 15, FALSE)), "")</f>
        <v/>
      </c>
      <c r="R155" s="64" t="str">
        <f>IF($R$13="Ja", IF(VLOOKUP(B155,'(2) Gegevens per set'!B:V, 16, FALSE) = "", "", VLOOKUP(B155,'(2) Gegevens per set'!B:V, 16, FALSE)), "")</f>
        <v>x</v>
      </c>
      <c r="S155" s="72" t="str">
        <f>IF($S$13="Ja", IF(VLOOKUP(B155,'(2) Gegevens per set'!B:V, 17, FALSE) = "", "", VLOOKUP(B155,'(2) Gegevens per set'!B:V, 17, FALSE)), "")</f>
        <v/>
      </c>
      <c r="T155" s="64" t="str">
        <f>IF($T$13="Ja", IF(VLOOKUP(B155,'(2) Gegevens per set'!B:V, 18, FALSE) = "", "", VLOOKUP(B155,'(2) Gegevens per set'!B:V, 18, FALSE)), "")</f>
        <v/>
      </c>
      <c r="U155" s="72" t="str">
        <f>IF($U$13="Ja", IF(VLOOKUP(B155,'(2) Gegevens per set'!B:V, 19, FALSE) = "", "", VLOOKUP(B155,'(2) Gegevens per set'!B:V, 19, FALSE)), "")</f>
        <v/>
      </c>
      <c r="V155" s="72" t="str">
        <f>IF($V$13="Ja", IF(VLOOKUP(B155,'(2) Gegevens per set'!B:V, 20, FALSE) = "", "", VLOOKUP(B155,'(2) Gegevens per set'!B:V, 20, FALSE)), "")</f>
        <v/>
      </c>
      <c r="W155" s="72" t="str">
        <f>IF($W$13="Ja", IF(VLOOKUP(B155,'(2) Gegevens per set'!B:V, 21, FALSE) = "", "", VLOOKUP(B155,'(2) Gegevens per set'!B:V, 21, FALSE)), "")</f>
        <v/>
      </c>
      <c r="X155" s="83" t="str" cm="1">
        <f t="array" ref="X155">IF($C$6&lt;&gt;"x","",IF(OR(E155:W155&lt;&gt;""),"x",""))</f>
        <v>x</v>
      </c>
      <c r="Y155" s="83" t="str">
        <f>IF($C$8="x", IF(VLOOKUP(B155,'(2) Gegevens per set'!B:Y, 22, FALSE) = "", "", VLOOKUP(B155,'(2) Gegevens per set'!B:Y, 22, FALSE)), "")</f>
        <v/>
      </c>
      <c r="Z155" s="83" t="str">
        <f>IF($C$9="x", IF(VLOOKUP(B155,'(2) Gegevens per set'!B:Y, 23, FALSE) = "", "", VLOOKUP(B155,'(2) Gegevens per set'!B:Y, 23, FALSE)), "")</f>
        <v/>
      </c>
      <c r="AA155" s="83" t="str">
        <f>IF($C$7="x", IF(VLOOKUP(B155,'(2) Gegevens per set'!B:Y, 24, FALSE) = "", "", VLOOKUP(B155,'(2) Gegevens per set'!B:Y, 24, FALSE)), "")</f>
        <v/>
      </c>
    </row>
    <row r="156" spans="2:27" x14ac:dyDescent="0.25">
      <c r="B156" s="60" t="s">
        <v>171</v>
      </c>
      <c r="C156" s="30" t="s">
        <v>12</v>
      </c>
      <c r="D156" s="30"/>
      <c r="E156" s="72" t="str">
        <f>IF($E$13="Ja", IF(VLOOKUP(B156,'(2) Gegevens per set'!B:V, 3, FALSE) = "", "", VLOOKUP(B156,'(2) Gegevens per set'!B:V, 3, FALSE)), "")</f>
        <v/>
      </c>
      <c r="F156" s="72" t="str">
        <f>IF($F$13="Ja", IF(VLOOKUP(B156,'(2) Gegevens per set'!B:V, 4, FALSE) = "", "", VLOOKUP(B156,'(2) Gegevens per set'!B:V, 4, FALSE)), "")</f>
        <v/>
      </c>
      <c r="G156" s="68" t="str">
        <f>IF($G$13="Ja", IF(VLOOKUP(B156,'(2) Gegevens per set'!B:V, 5, FALSE) = "", "", VLOOKUP(B156,'(2) Gegevens per set'!B:V, 5, FALSE)), "")</f>
        <v/>
      </c>
      <c r="H156" s="64" t="str">
        <f>IF($H$13="Ja", IF(VLOOKUP(B156,'(2) Gegevens per set'!B:V, 6, FALSE) = "", "", VLOOKUP(B156,'(2) Gegevens per set'!B:V, 6, FALSE)), "")</f>
        <v/>
      </c>
      <c r="I156" s="72" t="str">
        <f>IF($I$13="Ja", IF(VLOOKUP(B156,'(2) Gegevens per set'!B:V, 7, FALSE) = "", "", VLOOKUP(B156,'(2) Gegevens per set'!B:V, 7, FALSE)), "")</f>
        <v/>
      </c>
      <c r="J156" s="72" t="str">
        <f>IF($J$13="Ja", IF(VLOOKUP(B156,'(2) Gegevens per set'!B:V, 8, FALSE) = "", "", VLOOKUP(B156,'(2) Gegevens per set'!B:V, 8, FALSE)), "")</f>
        <v/>
      </c>
      <c r="K156" s="64" t="str">
        <f>IF($K$13="Ja", IF(VLOOKUP(B156,'(2) Gegevens per set'!B:V, 9, FALSE) = "", "", VLOOKUP(B156,'(2) Gegevens per set'!B:V, 9, FALSE)), "")</f>
        <v/>
      </c>
      <c r="L156" s="72" t="str">
        <f>IF($L$13="Ja", IF(VLOOKUP(B156,'(2) Gegevens per set'!B:V, 10, FALSE) = "", "", VLOOKUP(B156,'(2) Gegevens per set'!B:V, 10, FALSE)), "")</f>
        <v/>
      </c>
      <c r="M156" s="72" t="str">
        <f>IF($M$13="Ja", IF(VLOOKUP(B156,'(2) Gegevens per set'!B:V, 11, FALSE) = "", "", VLOOKUP(B156,'(2) Gegevens per set'!B:V, 11, FALSE)), "")</f>
        <v/>
      </c>
      <c r="N156" s="64" t="str">
        <f>IF($N$13="Ja", IF(VLOOKUP(B156,'(2) Gegevens per set'!B:V, 12, FALSE) = "", "", VLOOKUP(B156,'(2) Gegevens per set'!B:V, 12, FALSE)), "")</f>
        <v/>
      </c>
      <c r="O156" s="72" t="str">
        <f>IF($O$13="Ja", IF(VLOOKUP(B156,'(2) Gegevens per set'!B:V, 13, FALSE) = "", "", VLOOKUP(B156,'(2) Gegevens per set'!B:V, 13, FALSE)), "")</f>
        <v/>
      </c>
      <c r="P156" s="64" t="str">
        <f>IF($P$13="Ja", IF(VLOOKUP(B156,'(2) Gegevens per set'!B:V, 14, FALSE) = "", "", VLOOKUP(B156,'(2) Gegevens per set'!B:V, 14, FALSE)), "")</f>
        <v/>
      </c>
      <c r="Q156" s="72" t="str">
        <f>IF($Q$13="Ja", IF(VLOOKUP(B156,'(2) Gegevens per set'!B:V, 15, FALSE) = "", "", VLOOKUP(B156,'(2) Gegevens per set'!B:V, 15, FALSE)), "")</f>
        <v/>
      </c>
      <c r="R156" s="64" t="str">
        <f>IF($R$13="Ja", IF(VLOOKUP(B156,'(2) Gegevens per set'!B:V, 16, FALSE) = "", "", VLOOKUP(B156,'(2) Gegevens per set'!B:V, 16, FALSE)), "")</f>
        <v/>
      </c>
      <c r="S156" s="72" t="str">
        <f>IF($S$13="Ja", IF(VLOOKUP(B156,'(2) Gegevens per set'!B:V, 17, FALSE) = "", "", VLOOKUP(B156,'(2) Gegevens per set'!B:V, 17, FALSE)), "")</f>
        <v/>
      </c>
      <c r="T156" s="64" t="str">
        <f>IF($T$13="Ja", IF(VLOOKUP(B156,'(2) Gegevens per set'!B:V, 18, FALSE) = "", "", VLOOKUP(B156,'(2) Gegevens per set'!B:V, 18, FALSE)), "")</f>
        <v/>
      </c>
      <c r="U156" s="72" t="str">
        <f>IF($U$13="Ja", IF(VLOOKUP(B156,'(2) Gegevens per set'!B:V, 19, FALSE) = "", "", VLOOKUP(B156,'(2) Gegevens per set'!B:V, 19, FALSE)), "")</f>
        <v/>
      </c>
      <c r="V156" s="72" t="str">
        <f>IF($V$13="Ja", IF(VLOOKUP(B156,'(2) Gegevens per set'!B:V, 20, FALSE) = "", "", VLOOKUP(B156,'(2) Gegevens per set'!B:V, 20, FALSE)), "")</f>
        <v/>
      </c>
      <c r="W156" s="72" t="str">
        <f>IF($W$13="Ja", IF(VLOOKUP(B156,'(2) Gegevens per set'!B:V, 21, FALSE) = "", "", VLOOKUP(B156,'(2) Gegevens per set'!B:V, 21, FALSE)), "")</f>
        <v/>
      </c>
      <c r="X156" s="83" t="str" cm="1">
        <f t="array" ref="X156">IF($C$6&lt;&gt;"x","",IF(OR(E156:W156&lt;&gt;""),"x",""))</f>
        <v/>
      </c>
      <c r="Y156" s="83" t="str">
        <f>IF($C$8="x", IF(VLOOKUP(B156,'(2) Gegevens per set'!B:Y, 22, FALSE) = "", "", VLOOKUP(B156,'(2) Gegevens per set'!B:Y, 22, FALSE)), "")</f>
        <v/>
      </c>
      <c r="Z156" s="83" t="str">
        <f>IF($C$9="x", IF(VLOOKUP(B156,'(2) Gegevens per set'!B:Y, 23, FALSE) = "", "", VLOOKUP(B156,'(2) Gegevens per set'!B:Y, 23, FALSE)), "")</f>
        <v/>
      </c>
      <c r="AA156" s="83" t="str">
        <f>IF($C$7="x", IF(VLOOKUP(B156,'(2) Gegevens per set'!B:Y, 24, FALSE) = "", "", VLOOKUP(B156,'(2) Gegevens per set'!B:Y, 24, FALSE)), "")</f>
        <v/>
      </c>
    </row>
    <row r="157" spans="2:27" x14ac:dyDescent="0.25">
      <c r="B157" s="60" t="s">
        <v>172</v>
      </c>
      <c r="C157" s="30" t="s">
        <v>14</v>
      </c>
      <c r="D157" s="30"/>
      <c r="E157" s="72" t="str">
        <f>IF($E$13="Ja", IF(VLOOKUP(B157,'(2) Gegevens per set'!B:V, 3, FALSE) = "", "", VLOOKUP(B157,'(2) Gegevens per set'!B:V, 3, FALSE)), "")</f>
        <v/>
      </c>
      <c r="F157" s="72" t="str">
        <f>IF($F$13="Ja", IF(VLOOKUP(B157,'(2) Gegevens per set'!B:V, 4, FALSE) = "", "", VLOOKUP(B157,'(2) Gegevens per set'!B:V, 4, FALSE)), "")</f>
        <v>x</v>
      </c>
      <c r="G157" s="68" t="str">
        <f>IF($G$13="Ja", IF(VLOOKUP(B157,'(2) Gegevens per set'!B:V, 5, FALSE) = "", "", VLOOKUP(B157,'(2) Gegevens per set'!B:V, 5, FALSE)), "")</f>
        <v/>
      </c>
      <c r="H157" s="64" t="str">
        <f>IF($H$13="Ja", IF(VLOOKUP(B157,'(2) Gegevens per set'!B:V, 6, FALSE) = "", "", VLOOKUP(B157,'(2) Gegevens per set'!B:V, 6, FALSE)), "")</f>
        <v/>
      </c>
      <c r="I157" s="72" t="str">
        <f>IF($I$13="Ja", IF(VLOOKUP(B157,'(2) Gegevens per set'!B:V, 7, FALSE) = "", "", VLOOKUP(B157,'(2) Gegevens per set'!B:V, 7, FALSE)), "")</f>
        <v/>
      </c>
      <c r="J157" s="72" t="str">
        <f>IF($J$13="Ja", IF(VLOOKUP(B157,'(2) Gegevens per set'!B:V, 8, FALSE) = "", "", VLOOKUP(B157,'(2) Gegevens per set'!B:V, 8, FALSE)), "")</f>
        <v/>
      </c>
      <c r="K157" s="64" t="str">
        <f>IF($K$13="Ja", IF(VLOOKUP(B157,'(2) Gegevens per set'!B:V, 9, FALSE) = "", "", VLOOKUP(B157,'(2) Gegevens per set'!B:V, 9, FALSE)), "")</f>
        <v/>
      </c>
      <c r="L157" s="72" t="str">
        <f>IF($L$13="Ja", IF(VLOOKUP(B157,'(2) Gegevens per set'!B:V, 10, FALSE) = "", "", VLOOKUP(B157,'(2) Gegevens per set'!B:V, 10, FALSE)), "")</f>
        <v/>
      </c>
      <c r="M157" s="72" t="str">
        <f>IF($M$13="Ja", IF(VLOOKUP(B157,'(2) Gegevens per set'!B:V, 11, FALSE) = "", "", VLOOKUP(B157,'(2) Gegevens per set'!B:V, 11, FALSE)), "")</f>
        <v/>
      </c>
      <c r="N157" s="64" t="str">
        <f>IF($N$13="Ja", IF(VLOOKUP(B157,'(2) Gegevens per set'!B:V, 12, FALSE) = "", "", VLOOKUP(B157,'(2) Gegevens per set'!B:V, 12, FALSE)), "")</f>
        <v/>
      </c>
      <c r="O157" s="72" t="str">
        <f>IF($O$13="Ja", IF(VLOOKUP(B157,'(2) Gegevens per set'!B:V, 13, FALSE) = "", "", VLOOKUP(B157,'(2) Gegevens per set'!B:V, 13, FALSE)), "")</f>
        <v/>
      </c>
      <c r="P157" s="64" t="str">
        <f>IF($P$13="Ja", IF(VLOOKUP(B157,'(2) Gegevens per set'!B:V, 14, FALSE) = "", "", VLOOKUP(B157,'(2) Gegevens per set'!B:V, 14, FALSE)), "")</f>
        <v/>
      </c>
      <c r="Q157" s="72" t="str">
        <f>IF($Q$13="Ja", IF(VLOOKUP(B157,'(2) Gegevens per set'!B:V, 15, FALSE) = "", "", VLOOKUP(B157,'(2) Gegevens per set'!B:V, 15, FALSE)), "")</f>
        <v/>
      </c>
      <c r="R157" s="64" t="str">
        <f>IF($R$13="Ja", IF(VLOOKUP(B157,'(2) Gegevens per set'!B:V, 16, FALSE) = "", "", VLOOKUP(B157,'(2) Gegevens per set'!B:V, 16, FALSE)), "")</f>
        <v>x</v>
      </c>
      <c r="S157" s="72" t="str">
        <f>IF($S$13="Ja", IF(VLOOKUP(B157,'(2) Gegevens per set'!B:V, 17, FALSE) = "", "", VLOOKUP(B157,'(2) Gegevens per set'!B:V, 17, FALSE)), "")</f>
        <v/>
      </c>
      <c r="T157" s="64" t="str">
        <f>IF($T$13="Ja", IF(VLOOKUP(B157,'(2) Gegevens per set'!B:V, 18, FALSE) = "", "", VLOOKUP(B157,'(2) Gegevens per set'!B:V, 18, FALSE)), "")</f>
        <v/>
      </c>
      <c r="U157" s="72" t="str">
        <f>IF($U$13="Ja", IF(VLOOKUP(B157,'(2) Gegevens per set'!B:V, 19, FALSE) = "", "", VLOOKUP(B157,'(2) Gegevens per set'!B:V, 19, FALSE)), "")</f>
        <v/>
      </c>
      <c r="V157" s="72" t="str">
        <f>IF($V$13="Ja", IF(VLOOKUP(B157,'(2) Gegevens per set'!B:V, 20, FALSE) = "", "", VLOOKUP(B157,'(2) Gegevens per set'!B:V, 20, FALSE)), "")</f>
        <v/>
      </c>
      <c r="W157" s="72" t="str">
        <f>IF($W$13="Ja", IF(VLOOKUP(B157,'(2) Gegevens per set'!B:V, 21, FALSE) = "", "", VLOOKUP(B157,'(2) Gegevens per set'!B:V, 21, FALSE)), "")</f>
        <v/>
      </c>
      <c r="X157" s="83" t="str" cm="1">
        <f t="array" ref="X157">IF($C$6&lt;&gt;"x","",IF(OR(E157:W157&lt;&gt;""),"x",""))</f>
        <v>x</v>
      </c>
      <c r="Y157" s="83" t="str">
        <f>IF($C$8="x", IF(VLOOKUP(B157,'(2) Gegevens per set'!B:Y, 22, FALSE) = "", "", VLOOKUP(B157,'(2) Gegevens per set'!B:Y, 22, FALSE)), "")</f>
        <v/>
      </c>
      <c r="Z157" s="83" t="str">
        <f>IF($C$9="x", IF(VLOOKUP(B157,'(2) Gegevens per set'!B:Y, 23, FALSE) = "", "", VLOOKUP(B157,'(2) Gegevens per set'!B:Y, 23, FALSE)), "")</f>
        <v/>
      </c>
      <c r="AA157" s="83" t="str">
        <f>IF($C$7="x", IF(VLOOKUP(B157,'(2) Gegevens per set'!B:Y, 24, FALSE) = "", "", VLOOKUP(B157,'(2) Gegevens per set'!B:Y, 24, FALSE)), "")</f>
        <v>x</v>
      </c>
    </row>
    <row r="158" spans="2:27" x14ac:dyDescent="0.25">
      <c r="B158" s="60" t="s">
        <v>173</v>
      </c>
      <c r="C158" s="30" t="s">
        <v>16</v>
      </c>
      <c r="D158" s="30"/>
      <c r="E158" s="72" t="str">
        <f>IF($E$13="Ja", IF(VLOOKUP(B158,'(2) Gegevens per set'!B:V, 3, FALSE) = "", "", VLOOKUP(B158,'(2) Gegevens per set'!B:V, 3, FALSE)), "")</f>
        <v/>
      </c>
      <c r="F158" s="72" t="str">
        <f>IF($F$13="Ja", IF(VLOOKUP(B158,'(2) Gegevens per set'!B:V, 4, FALSE) = "", "", VLOOKUP(B158,'(2) Gegevens per set'!B:V, 4, FALSE)), "")</f>
        <v>x</v>
      </c>
      <c r="G158" s="68" t="str">
        <f>IF($G$13="Ja", IF(VLOOKUP(B158,'(2) Gegevens per set'!B:V, 5, FALSE) = "", "", VLOOKUP(B158,'(2) Gegevens per set'!B:V, 5, FALSE)), "")</f>
        <v/>
      </c>
      <c r="H158" s="64" t="str">
        <f>IF($H$13="Ja", IF(VLOOKUP(B158,'(2) Gegevens per set'!B:V, 6, FALSE) = "", "", VLOOKUP(B158,'(2) Gegevens per set'!B:V, 6, FALSE)), "")</f>
        <v/>
      </c>
      <c r="I158" s="72" t="str">
        <f>IF($I$13="Ja", IF(VLOOKUP(B158,'(2) Gegevens per set'!B:V, 7, FALSE) = "", "", VLOOKUP(B158,'(2) Gegevens per set'!B:V, 7, FALSE)), "")</f>
        <v/>
      </c>
      <c r="J158" s="72" t="str">
        <f>IF($J$13="Ja", IF(VLOOKUP(B158,'(2) Gegevens per set'!B:V, 8, FALSE) = "", "", VLOOKUP(B158,'(2) Gegevens per set'!B:V, 8, FALSE)), "")</f>
        <v/>
      </c>
      <c r="K158" s="64" t="str">
        <f>IF($K$13="Ja", IF(VLOOKUP(B158,'(2) Gegevens per set'!B:V, 9, FALSE) = "", "", VLOOKUP(B158,'(2) Gegevens per set'!B:V, 9, FALSE)), "")</f>
        <v/>
      </c>
      <c r="L158" s="72" t="str">
        <f>IF($L$13="Ja", IF(VLOOKUP(B158,'(2) Gegevens per set'!B:V, 10, FALSE) = "", "", VLOOKUP(B158,'(2) Gegevens per set'!B:V, 10, FALSE)), "")</f>
        <v/>
      </c>
      <c r="M158" s="72" t="str">
        <f>IF($M$13="Ja", IF(VLOOKUP(B158,'(2) Gegevens per set'!B:V, 11, FALSE) = "", "", VLOOKUP(B158,'(2) Gegevens per set'!B:V, 11, FALSE)), "")</f>
        <v/>
      </c>
      <c r="N158" s="64" t="str">
        <f>IF($N$13="Ja", IF(VLOOKUP(B158,'(2) Gegevens per set'!B:V, 12, FALSE) = "", "", VLOOKUP(B158,'(2) Gegevens per set'!B:V, 12, FALSE)), "")</f>
        <v/>
      </c>
      <c r="O158" s="72" t="str">
        <f>IF($O$13="Ja", IF(VLOOKUP(B158,'(2) Gegevens per set'!B:V, 13, FALSE) = "", "", VLOOKUP(B158,'(2) Gegevens per set'!B:V, 13, FALSE)), "")</f>
        <v/>
      </c>
      <c r="P158" s="64" t="str">
        <f>IF($P$13="Ja", IF(VLOOKUP(B158,'(2) Gegevens per set'!B:V, 14, FALSE) = "", "", VLOOKUP(B158,'(2) Gegevens per set'!B:V, 14, FALSE)), "")</f>
        <v/>
      </c>
      <c r="Q158" s="72" t="str">
        <f>IF($Q$13="Ja", IF(VLOOKUP(B158,'(2) Gegevens per set'!B:V, 15, FALSE) = "", "", VLOOKUP(B158,'(2) Gegevens per set'!B:V, 15, FALSE)), "")</f>
        <v/>
      </c>
      <c r="R158" s="64" t="str">
        <f>IF($R$13="Ja", IF(VLOOKUP(B158,'(2) Gegevens per set'!B:V, 16, FALSE) = "", "", VLOOKUP(B158,'(2) Gegevens per set'!B:V, 16, FALSE)), "")</f>
        <v>x</v>
      </c>
      <c r="S158" s="72" t="str">
        <f>IF($S$13="Ja", IF(VLOOKUP(B158,'(2) Gegevens per set'!B:V, 17, FALSE) = "", "", VLOOKUP(B158,'(2) Gegevens per set'!B:V, 17, FALSE)), "")</f>
        <v/>
      </c>
      <c r="T158" s="64" t="str">
        <f>IF($T$13="Ja", IF(VLOOKUP(B158,'(2) Gegevens per set'!B:V, 18, FALSE) = "", "", VLOOKUP(B158,'(2) Gegevens per set'!B:V, 18, FALSE)), "")</f>
        <v/>
      </c>
      <c r="U158" s="72" t="str">
        <f>IF($U$13="Ja", IF(VLOOKUP(B158,'(2) Gegevens per set'!B:V, 19, FALSE) = "", "", VLOOKUP(B158,'(2) Gegevens per set'!B:V, 19, FALSE)), "")</f>
        <v/>
      </c>
      <c r="V158" s="72" t="str">
        <f>IF($V$13="Ja", IF(VLOOKUP(B158,'(2) Gegevens per set'!B:V, 20, FALSE) = "", "", VLOOKUP(B158,'(2) Gegevens per set'!B:V, 20, FALSE)), "")</f>
        <v/>
      </c>
      <c r="W158" s="72" t="str">
        <f>IF($W$13="Ja", IF(VLOOKUP(B158,'(2) Gegevens per set'!B:V, 21, FALSE) = "", "", VLOOKUP(B158,'(2) Gegevens per set'!B:V, 21, FALSE)), "")</f>
        <v/>
      </c>
      <c r="X158" s="83" t="str" cm="1">
        <f t="array" ref="X158">IF($C$6&lt;&gt;"x","",IF(OR(E158:W158&lt;&gt;""),"x",""))</f>
        <v>x</v>
      </c>
      <c r="Y158" s="83" t="str">
        <f>IF($C$8="x", IF(VLOOKUP(B158,'(2) Gegevens per set'!B:Y, 22, FALSE) = "", "", VLOOKUP(B158,'(2) Gegevens per set'!B:Y, 22, FALSE)), "")</f>
        <v/>
      </c>
      <c r="Z158" s="83" t="str">
        <f>IF($C$9="x", IF(VLOOKUP(B158,'(2) Gegevens per set'!B:Y, 23, FALSE) = "", "", VLOOKUP(B158,'(2) Gegevens per set'!B:Y, 23, FALSE)), "")</f>
        <v/>
      </c>
      <c r="AA158" s="83" t="str">
        <f>IF($C$7="x", IF(VLOOKUP(B158,'(2) Gegevens per set'!B:Y, 24, FALSE) = "", "", VLOOKUP(B158,'(2) Gegevens per set'!B:Y, 24, FALSE)), "")</f>
        <v>x</v>
      </c>
    </row>
    <row r="159" spans="2:27" x14ac:dyDescent="0.25">
      <c r="B159" s="60" t="s">
        <v>174</v>
      </c>
      <c r="C159" s="30" t="s">
        <v>18</v>
      </c>
      <c r="D159" s="30"/>
      <c r="E159" s="72" t="str">
        <f>IF($E$13="Ja", IF(VLOOKUP(B159,'(2) Gegevens per set'!B:V, 3, FALSE) = "", "", VLOOKUP(B159,'(2) Gegevens per set'!B:V, 3, FALSE)), "")</f>
        <v/>
      </c>
      <c r="F159" s="72" t="str">
        <f>IF($F$13="Ja", IF(VLOOKUP(B159,'(2) Gegevens per set'!B:V, 4, FALSE) = "", "", VLOOKUP(B159,'(2) Gegevens per set'!B:V, 4, FALSE)), "")</f>
        <v/>
      </c>
      <c r="G159" s="68" t="str">
        <f>IF($G$13="Ja", IF(VLOOKUP(B159,'(2) Gegevens per set'!B:V, 5, FALSE) = "", "", VLOOKUP(B159,'(2) Gegevens per set'!B:V, 5, FALSE)), "")</f>
        <v/>
      </c>
      <c r="H159" s="64" t="str">
        <f>IF($H$13="Ja", IF(VLOOKUP(B159,'(2) Gegevens per set'!B:V, 6, FALSE) = "", "", VLOOKUP(B159,'(2) Gegevens per set'!B:V, 6, FALSE)), "")</f>
        <v/>
      </c>
      <c r="I159" s="72" t="str">
        <f>IF($I$13="Ja", IF(VLOOKUP(B159,'(2) Gegevens per set'!B:V, 7, FALSE) = "", "", VLOOKUP(B159,'(2) Gegevens per set'!B:V, 7, FALSE)), "")</f>
        <v/>
      </c>
      <c r="J159" s="72" t="str">
        <f>IF($J$13="Ja", IF(VLOOKUP(B159,'(2) Gegevens per set'!B:V, 8, FALSE) = "", "", VLOOKUP(B159,'(2) Gegevens per set'!B:V, 8, FALSE)), "")</f>
        <v/>
      </c>
      <c r="K159" s="64" t="str">
        <f>IF($K$13="Ja", IF(VLOOKUP(B159,'(2) Gegevens per set'!B:V, 9, FALSE) = "", "", VLOOKUP(B159,'(2) Gegevens per set'!B:V, 9, FALSE)), "")</f>
        <v/>
      </c>
      <c r="L159" s="72" t="str">
        <f>IF($L$13="Ja", IF(VLOOKUP(B159,'(2) Gegevens per set'!B:V, 10, FALSE) = "", "", VLOOKUP(B159,'(2) Gegevens per set'!B:V, 10, FALSE)), "")</f>
        <v/>
      </c>
      <c r="M159" s="72" t="str">
        <f>IF($M$13="Ja", IF(VLOOKUP(B159,'(2) Gegevens per set'!B:V, 11, FALSE) = "", "", VLOOKUP(B159,'(2) Gegevens per set'!B:V, 11, FALSE)), "")</f>
        <v/>
      </c>
      <c r="N159" s="64" t="str">
        <f>IF($N$13="Ja", IF(VLOOKUP(B159,'(2) Gegevens per set'!B:V, 12, FALSE) = "", "", VLOOKUP(B159,'(2) Gegevens per set'!B:V, 12, FALSE)), "")</f>
        <v/>
      </c>
      <c r="O159" s="72" t="str">
        <f>IF($O$13="Ja", IF(VLOOKUP(B159,'(2) Gegevens per set'!B:V, 13, FALSE) = "", "", VLOOKUP(B159,'(2) Gegevens per set'!B:V, 13, FALSE)), "")</f>
        <v/>
      </c>
      <c r="P159" s="64" t="str">
        <f>IF($P$13="Ja", IF(VLOOKUP(B159,'(2) Gegevens per set'!B:V, 14, FALSE) = "", "", VLOOKUP(B159,'(2) Gegevens per set'!B:V, 14, FALSE)), "")</f>
        <v/>
      </c>
      <c r="Q159" s="72" t="str">
        <f>IF($Q$13="Ja", IF(VLOOKUP(B159,'(2) Gegevens per set'!B:V, 15, FALSE) = "", "", VLOOKUP(B159,'(2) Gegevens per set'!B:V, 15, FALSE)), "")</f>
        <v/>
      </c>
      <c r="R159" s="64" t="str">
        <f>IF($R$13="Ja", IF(VLOOKUP(B159,'(2) Gegevens per set'!B:V, 16, FALSE) = "", "", VLOOKUP(B159,'(2) Gegevens per set'!B:V, 16, FALSE)), "")</f>
        <v>x</v>
      </c>
      <c r="S159" s="72" t="str">
        <f>IF($S$13="Ja", IF(VLOOKUP(B159,'(2) Gegevens per set'!B:V, 17, FALSE) = "", "", VLOOKUP(B159,'(2) Gegevens per set'!B:V, 17, FALSE)), "")</f>
        <v/>
      </c>
      <c r="T159" s="64" t="str">
        <f>IF($T$13="Ja", IF(VLOOKUP(B159,'(2) Gegevens per set'!B:V, 18, FALSE) = "", "", VLOOKUP(B159,'(2) Gegevens per set'!B:V, 18, FALSE)), "")</f>
        <v/>
      </c>
      <c r="U159" s="72" t="str">
        <f>IF($U$13="Ja", IF(VLOOKUP(B159,'(2) Gegevens per set'!B:V, 19, FALSE) = "", "", VLOOKUP(B159,'(2) Gegevens per set'!B:V, 19, FALSE)), "")</f>
        <v/>
      </c>
      <c r="V159" s="72" t="str">
        <f>IF($V$13="Ja", IF(VLOOKUP(B159,'(2) Gegevens per set'!B:V, 20, FALSE) = "", "", VLOOKUP(B159,'(2) Gegevens per set'!B:V, 20, FALSE)), "")</f>
        <v/>
      </c>
      <c r="W159" s="72" t="str">
        <f>IF($W$13="Ja", IF(VLOOKUP(B159,'(2) Gegevens per set'!B:V, 21, FALSE) = "", "", VLOOKUP(B159,'(2) Gegevens per set'!B:V, 21, FALSE)), "")</f>
        <v/>
      </c>
      <c r="X159" s="83" t="str" cm="1">
        <f t="array" ref="X159">IF($C$6&lt;&gt;"x","",IF(OR(E159:W159&lt;&gt;""),"x",""))</f>
        <v>x</v>
      </c>
      <c r="Y159" s="83" t="str">
        <f>IF($C$8="x", IF(VLOOKUP(B159,'(2) Gegevens per set'!B:Y, 22, FALSE) = "", "", VLOOKUP(B159,'(2) Gegevens per set'!B:Y, 22, FALSE)), "")</f>
        <v/>
      </c>
      <c r="Z159" s="83" t="str">
        <f>IF($C$9="x", IF(VLOOKUP(B159,'(2) Gegevens per set'!B:Y, 23, FALSE) = "", "", VLOOKUP(B159,'(2) Gegevens per set'!B:Y, 23, FALSE)), "")</f>
        <v/>
      </c>
      <c r="AA159" s="83" t="str">
        <f>IF($C$7="x", IF(VLOOKUP(B159,'(2) Gegevens per set'!B:Y, 24, FALSE) = "", "", VLOOKUP(B159,'(2) Gegevens per set'!B:Y, 24, FALSE)), "")</f>
        <v/>
      </c>
    </row>
    <row r="160" spans="2:27" x14ac:dyDescent="0.25">
      <c r="B160" s="60" t="s">
        <v>175</v>
      </c>
      <c r="C160" s="30" t="s">
        <v>20</v>
      </c>
      <c r="D160" s="30"/>
      <c r="E160" s="72" t="str">
        <f>IF($E$13="Ja", IF(VLOOKUP(B160,'(2) Gegevens per set'!B:V, 3, FALSE) = "", "", VLOOKUP(B160,'(2) Gegevens per set'!B:V, 3, FALSE)), "")</f>
        <v/>
      </c>
      <c r="F160" s="72" t="str">
        <f>IF($F$13="Ja", IF(VLOOKUP(B160,'(2) Gegevens per set'!B:V, 4, FALSE) = "", "", VLOOKUP(B160,'(2) Gegevens per set'!B:V, 4, FALSE)), "")</f>
        <v/>
      </c>
      <c r="G160" s="68" t="str">
        <f>IF($G$13="Ja", IF(VLOOKUP(B160,'(2) Gegevens per set'!B:V, 5, FALSE) = "", "", VLOOKUP(B160,'(2) Gegevens per set'!B:V, 5, FALSE)), "")</f>
        <v/>
      </c>
      <c r="H160" s="64" t="str">
        <f>IF($H$13="Ja", IF(VLOOKUP(B160,'(2) Gegevens per set'!B:V, 6, FALSE) = "", "", VLOOKUP(B160,'(2) Gegevens per set'!B:V, 6, FALSE)), "")</f>
        <v/>
      </c>
      <c r="I160" s="72" t="str">
        <f>IF($I$13="Ja", IF(VLOOKUP(B160,'(2) Gegevens per set'!B:V, 7, FALSE) = "", "", VLOOKUP(B160,'(2) Gegevens per set'!B:V, 7, FALSE)), "")</f>
        <v/>
      </c>
      <c r="J160" s="72" t="str">
        <f>IF($J$13="Ja", IF(VLOOKUP(B160,'(2) Gegevens per set'!B:V, 8, FALSE) = "", "", VLOOKUP(B160,'(2) Gegevens per set'!B:V, 8, FALSE)), "")</f>
        <v/>
      </c>
      <c r="K160" s="64" t="str">
        <f>IF($K$13="Ja", IF(VLOOKUP(B160,'(2) Gegevens per set'!B:V, 9, FALSE) = "", "", VLOOKUP(B160,'(2) Gegevens per set'!B:V, 9, FALSE)), "")</f>
        <v/>
      </c>
      <c r="L160" s="72" t="str">
        <f>IF($L$13="Ja", IF(VLOOKUP(B160,'(2) Gegevens per set'!B:V, 10, FALSE) = "", "", VLOOKUP(B160,'(2) Gegevens per set'!B:V, 10, FALSE)), "")</f>
        <v/>
      </c>
      <c r="M160" s="72" t="str">
        <f>IF($M$13="Ja", IF(VLOOKUP(B160,'(2) Gegevens per set'!B:V, 11, FALSE) = "", "", VLOOKUP(B160,'(2) Gegevens per set'!B:V, 11, FALSE)), "")</f>
        <v/>
      </c>
      <c r="N160" s="64" t="str">
        <f>IF($N$13="Ja", IF(VLOOKUP(B160,'(2) Gegevens per set'!B:V, 12, FALSE) = "", "", VLOOKUP(B160,'(2) Gegevens per set'!B:V, 12, FALSE)), "")</f>
        <v/>
      </c>
      <c r="O160" s="72" t="str">
        <f>IF($O$13="Ja", IF(VLOOKUP(B160,'(2) Gegevens per set'!B:V, 13, FALSE) = "", "", VLOOKUP(B160,'(2) Gegevens per set'!B:V, 13, FALSE)), "")</f>
        <v/>
      </c>
      <c r="P160" s="64" t="str">
        <f>IF($P$13="Ja", IF(VLOOKUP(B160,'(2) Gegevens per set'!B:V, 14, FALSE) = "", "", VLOOKUP(B160,'(2) Gegevens per set'!B:V, 14, FALSE)), "")</f>
        <v/>
      </c>
      <c r="Q160" s="72" t="str">
        <f>IF($Q$13="Ja", IF(VLOOKUP(B160,'(2) Gegevens per set'!B:V, 15, FALSE) = "", "", VLOOKUP(B160,'(2) Gegevens per set'!B:V, 15, FALSE)), "")</f>
        <v/>
      </c>
      <c r="R160" s="64" t="str">
        <f>IF($R$13="Ja", IF(VLOOKUP(B160,'(2) Gegevens per set'!B:V, 16, FALSE) = "", "", VLOOKUP(B160,'(2) Gegevens per set'!B:V, 16, FALSE)), "")</f>
        <v/>
      </c>
      <c r="S160" s="72" t="str">
        <f>IF($S$13="Ja", IF(VLOOKUP(B160,'(2) Gegevens per set'!B:V, 17, FALSE) = "", "", VLOOKUP(B160,'(2) Gegevens per set'!B:V, 17, FALSE)), "")</f>
        <v/>
      </c>
      <c r="T160" s="64" t="str">
        <f>IF($T$13="Ja", IF(VLOOKUP(B160,'(2) Gegevens per set'!B:V, 18, FALSE) = "", "", VLOOKUP(B160,'(2) Gegevens per set'!B:V, 18, FALSE)), "")</f>
        <v/>
      </c>
      <c r="U160" s="72" t="str">
        <f>IF($U$13="Ja", IF(VLOOKUP(B160,'(2) Gegevens per set'!B:V, 19, FALSE) = "", "", VLOOKUP(B160,'(2) Gegevens per set'!B:V, 19, FALSE)), "")</f>
        <v/>
      </c>
      <c r="V160" s="72" t="str">
        <f>IF($V$13="Ja", IF(VLOOKUP(B160,'(2) Gegevens per set'!B:V, 20, FALSE) = "", "", VLOOKUP(B160,'(2) Gegevens per set'!B:V, 20, FALSE)), "")</f>
        <v/>
      </c>
      <c r="W160" s="72" t="str">
        <f>IF($W$13="Ja", IF(VLOOKUP(B160,'(2) Gegevens per set'!B:V, 21, FALSE) = "", "", VLOOKUP(B160,'(2) Gegevens per set'!B:V, 21, FALSE)), "")</f>
        <v/>
      </c>
      <c r="X160" s="83" t="str" cm="1">
        <f t="array" ref="X160">IF($C$6&lt;&gt;"x","",IF(OR(E160:W160&lt;&gt;""),"x",""))</f>
        <v/>
      </c>
      <c r="Y160" s="83" t="str">
        <f>IF($C$8="x", IF(VLOOKUP(B160,'(2) Gegevens per set'!B:Y, 22, FALSE) = "", "", VLOOKUP(B160,'(2) Gegevens per set'!B:Y, 22, FALSE)), "")</f>
        <v/>
      </c>
      <c r="Z160" s="83" t="str">
        <f>IF($C$9="x", IF(VLOOKUP(B160,'(2) Gegevens per set'!B:Y, 23, FALSE) = "", "", VLOOKUP(B160,'(2) Gegevens per set'!B:Y, 23, FALSE)), "")</f>
        <v/>
      </c>
      <c r="AA160" s="83" t="str">
        <f>IF($C$7="x", IF(VLOOKUP(B160,'(2) Gegevens per set'!B:Y, 24, FALSE) = "", "", VLOOKUP(B160,'(2) Gegevens per set'!B:Y, 24, FALSE)), "")</f>
        <v/>
      </c>
    </row>
    <row r="161" spans="2:27" x14ac:dyDescent="0.25">
      <c r="B161" s="60" t="s">
        <v>176</v>
      </c>
      <c r="C161" s="30" t="s">
        <v>22</v>
      </c>
      <c r="D161" s="30"/>
      <c r="E161" s="72" t="str">
        <f>IF($E$13="Ja", IF(VLOOKUP(B161,'(2) Gegevens per set'!B:V, 3, FALSE) = "", "", VLOOKUP(B161,'(2) Gegevens per set'!B:V, 3, FALSE)), "")</f>
        <v/>
      </c>
      <c r="F161" s="72" t="str">
        <f>IF($F$13="Ja", IF(VLOOKUP(B161,'(2) Gegevens per set'!B:V, 4, FALSE) = "", "", VLOOKUP(B161,'(2) Gegevens per set'!B:V, 4, FALSE)), "")</f>
        <v/>
      </c>
      <c r="G161" s="68" t="str">
        <f>IF($G$13="Ja", IF(VLOOKUP(B161,'(2) Gegevens per set'!B:V, 5, FALSE) = "", "", VLOOKUP(B161,'(2) Gegevens per set'!B:V, 5, FALSE)), "")</f>
        <v/>
      </c>
      <c r="H161" s="64" t="str">
        <f>IF($H$13="Ja", IF(VLOOKUP(B161,'(2) Gegevens per set'!B:V, 6, FALSE) = "", "", VLOOKUP(B161,'(2) Gegevens per set'!B:V, 6, FALSE)), "")</f>
        <v/>
      </c>
      <c r="I161" s="72" t="str">
        <f>IF($I$13="Ja", IF(VLOOKUP(B161,'(2) Gegevens per set'!B:V, 7, FALSE) = "", "", VLOOKUP(B161,'(2) Gegevens per set'!B:V, 7, FALSE)), "")</f>
        <v/>
      </c>
      <c r="J161" s="72" t="str">
        <f>IF($J$13="Ja", IF(VLOOKUP(B161,'(2) Gegevens per set'!B:V, 8, FALSE) = "", "", VLOOKUP(B161,'(2) Gegevens per set'!B:V, 8, FALSE)), "")</f>
        <v/>
      </c>
      <c r="K161" s="64" t="str">
        <f>IF($K$13="Ja", IF(VLOOKUP(B161,'(2) Gegevens per set'!B:V, 9, FALSE) = "", "", VLOOKUP(B161,'(2) Gegevens per set'!B:V, 9, FALSE)), "")</f>
        <v/>
      </c>
      <c r="L161" s="72" t="str">
        <f>IF($L$13="Ja", IF(VLOOKUP(B161,'(2) Gegevens per set'!B:V, 10, FALSE) = "", "", VLOOKUP(B161,'(2) Gegevens per set'!B:V, 10, FALSE)), "")</f>
        <v/>
      </c>
      <c r="M161" s="72" t="str">
        <f>IF($M$13="Ja", IF(VLOOKUP(B161,'(2) Gegevens per set'!B:V, 11, FALSE) = "", "", VLOOKUP(B161,'(2) Gegevens per set'!B:V, 11, FALSE)), "")</f>
        <v/>
      </c>
      <c r="N161" s="64" t="str">
        <f>IF($N$13="Ja", IF(VLOOKUP(B161,'(2) Gegevens per set'!B:V, 12, FALSE) = "", "", VLOOKUP(B161,'(2) Gegevens per set'!B:V, 12, FALSE)), "")</f>
        <v/>
      </c>
      <c r="O161" s="72" t="str">
        <f>IF($O$13="Ja", IF(VLOOKUP(B161,'(2) Gegevens per set'!B:V, 13, FALSE) = "", "", VLOOKUP(B161,'(2) Gegevens per set'!B:V, 13, FALSE)), "")</f>
        <v/>
      </c>
      <c r="P161" s="64" t="str">
        <f>IF($P$13="Ja", IF(VLOOKUP(B161,'(2) Gegevens per set'!B:V, 14, FALSE) = "", "", VLOOKUP(B161,'(2) Gegevens per set'!B:V, 14, FALSE)), "")</f>
        <v/>
      </c>
      <c r="Q161" s="72" t="str">
        <f>IF($Q$13="Ja", IF(VLOOKUP(B161,'(2) Gegevens per set'!B:V, 15, FALSE) = "", "", VLOOKUP(B161,'(2) Gegevens per set'!B:V, 15, FALSE)), "")</f>
        <v/>
      </c>
      <c r="R161" s="64" t="str">
        <f>IF($R$13="Ja", IF(VLOOKUP(B161,'(2) Gegevens per set'!B:V, 16, FALSE) = "", "", VLOOKUP(B161,'(2) Gegevens per set'!B:V, 16, FALSE)), "")</f>
        <v/>
      </c>
      <c r="S161" s="72" t="str">
        <f>IF($S$13="Ja", IF(VLOOKUP(B161,'(2) Gegevens per set'!B:V, 17, FALSE) = "", "", VLOOKUP(B161,'(2) Gegevens per set'!B:V, 17, FALSE)), "")</f>
        <v/>
      </c>
      <c r="T161" s="64" t="str">
        <f>IF($T$13="Ja", IF(VLOOKUP(B161,'(2) Gegevens per set'!B:V, 18, FALSE) = "", "", VLOOKUP(B161,'(2) Gegevens per set'!B:V, 18, FALSE)), "")</f>
        <v/>
      </c>
      <c r="U161" s="72" t="str">
        <f>IF($U$13="Ja", IF(VLOOKUP(B161,'(2) Gegevens per set'!B:V, 19, FALSE) = "", "", VLOOKUP(B161,'(2) Gegevens per set'!B:V, 19, FALSE)), "")</f>
        <v/>
      </c>
      <c r="V161" s="72" t="str">
        <f>IF($V$13="Ja", IF(VLOOKUP(B161,'(2) Gegevens per set'!B:V, 20, FALSE) = "", "", VLOOKUP(B161,'(2) Gegevens per set'!B:V, 20, FALSE)), "")</f>
        <v/>
      </c>
      <c r="W161" s="72" t="str">
        <f>IF($W$13="Ja", IF(VLOOKUP(B161,'(2) Gegevens per set'!B:V, 21, FALSE) = "", "", VLOOKUP(B161,'(2) Gegevens per set'!B:V, 21, FALSE)), "")</f>
        <v/>
      </c>
      <c r="X161" s="83" t="str" cm="1">
        <f t="array" ref="X161">IF($C$6&lt;&gt;"x","",IF(OR(E161:W161&lt;&gt;""),"x",""))</f>
        <v/>
      </c>
      <c r="Y161" s="83" t="str">
        <f>IF($C$8="x", IF(VLOOKUP(B161,'(2) Gegevens per set'!B:Y, 22, FALSE) = "", "", VLOOKUP(B161,'(2) Gegevens per set'!B:Y, 22, FALSE)), "")</f>
        <v/>
      </c>
      <c r="Z161" s="83" t="str">
        <f>IF($C$9="x", IF(VLOOKUP(B161,'(2) Gegevens per set'!B:Y, 23, FALSE) = "", "", VLOOKUP(B161,'(2) Gegevens per set'!B:Y, 23, FALSE)), "")</f>
        <v/>
      </c>
      <c r="AA161" s="83" t="str">
        <f>IF($C$7="x", IF(VLOOKUP(B161,'(2) Gegevens per set'!B:Y, 24, FALSE) = "", "", VLOOKUP(B161,'(2) Gegevens per set'!B:Y, 24, FALSE)), "")</f>
        <v/>
      </c>
    </row>
    <row r="162" spans="2:27" x14ac:dyDescent="0.25">
      <c r="B162" s="60" t="s">
        <v>177</v>
      </c>
      <c r="C162" s="30" t="s">
        <v>24</v>
      </c>
      <c r="D162" s="30"/>
      <c r="E162" s="72" t="str">
        <f>IF($E$13="Ja", IF(VLOOKUP(B162,'(2) Gegevens per set'!B:V, 3, FALSE) = "", "", VLOOKUP(B162,'(2) Gegevens per set'!B:V, 3, FALSE)), "")</f>
        <v/>
      </c>
      <c r="F162" s="72" t="str">
        <f>IF($F$13="Ja", IF(VLOOKUP(B162,'(2) Gegevens per set'!B:V, 4, FALSE) = "", "", VLOOKUP(B162,'(2) Gegevens per set'!B:V, 4, FALSE)), "")</f>
        <v/>
      </c>
      <c r="G162" s="68" t="str">
        <f>IF($G$13="Ja", IF(VLOOKUP(B162,'(2) Gegevens per set'!B:V, 5, FALSE) = "", "", VLOOKUP(B162,'(2) Gegevens per set'!B:V, 5, FALSE)), "")</f>
        <v/>
      </c>
      <c r="H162" s="64" t="str">
        <f>IF($H$13="Ja", IF(VLOOKUP(B162,'(2) Gegevens per set'!B:V, 6, FALSE) = "", "", VLOOKUP(B162,'(2) Gegevens per set'!B:V, 6, FALSE)), "")</f>
        <v/>
      </c>
      <c r="I162" s="72" t="str">
        <f>IF($I$13="Ja", IF(VLOOKUP(B162,'(2) Gegevens per set'!B:V, 7, FALSE) = "", "", VLOOKUP(B162,'(2) Gegevens per set'!B:V, 7, FALSE)), "")</f>
        <v/>
      </c>
      <c r="J162" s="72" t="str">
        <f>IF($J$13="Ja", IF(VLOOKUP(B162,'(2) Gegevens per set'!B:V, 8, FALSE) = "", "", VLOOKUP(B162,'(2) Gegevens per set'!B:V, 8, FALSE)), "")</f>
        <v/>
      </c>
      <c r="K162" s="64" t="str">
        <f>IF($K$13="Ja", IF(VLOOKUP(B162,'(2) Gegevens per set'!B:V, 9, FALSE) = "", "", VLOOKUP(B162,'(2) Gegevens per set'!B:V, 9, FALSE)), "")</f>
        <v/>
      </c>
      <c r="L162" s="72" t="str">
        <f>IF($L$13="Ja", IF(VLOOKUP(B162,'(2) Gegevens per set'!B:V, 10, FALSE) = "", "", VLOOKUP(B162,'(2) Gegevens per set'!B:V, 10, FALSE)), "")</f>
        <v/>
      </c>
      <c r="M162" s="72" t="str">
        <f>IF($M$13="Ja", IF(VLOOKUP(B162,'(2) Gegevens per set'!B:V, 11, FALSE) = "", "", VLOOKUP(B162,'(2) Gegevens per set'!B:V, 11, FALSE)), "")</f>
        <v/>
      </c>
      <c r="N162" s="64" t="str">
        <f>IF($N$13="Ja", IF(VLOOKUP(B162,'(2) Gegevens per set'!B:V, 12, FALSE) = "", "", VLOOKUP(B162,'(2) Gegevens per set'!B:V, 12, FALSE)), "")</f>
        <v/>
      </c>
      <c r="O162" s="72" t="str">
        <f>IF($O$13="Ja", IF(VLOOKUP(B162,'(2) Gegevens per set'!B:V, 13, FALSE) = "", "", VLOOKUP(B162,'(2) Gegevens per set'!B:V, 13, FALSE)), "")</f>
        <v/>
      </c>
      <c r="P162" s="64" t="str">
        <f>IF($P$13="Ja", IF(VLOOKUP(B162,'(2) Gegevens per set'!B:V, 14, FALSE) = "", "", VLOOKUP(B162,'(2) Gegevens per set'!B:V, 14, FALSE)), "")</f>
        <v/>
      </c>
      <c r="Q162" s="72" t="str">
        <f>IF($Q$13="Ja", IF(VLOOKUP(B162,'(2) Gegevens per set'!B:V, 15, FALSE) = "", "", VLOOKUP(B162,'(2) Gegevens per set'!B:V, 15, FALSE)), "")</f>
        <v/>
      </c>
      <c r="R162" s="64" t="str">
        <f>IF($R$13="Ja", IF(VLOOKUP(B162,'(2) Gegevens per set'!B:V, 16, FALSE) = "", "", VLOOKUP(B162,'(2) Gegevens per set'!B:V, 16, FALSE)), "")</f>
        <v/>
      </c>
      <c r="S162" s="72" t="str">
        <f>IF($S$13="Ja", IF(VLOOKUP(B162,'(2) Gegevens per set'!B:V, 17, FALSE) = "", "", VLOOKUP(B162,'(2) Gegevens per set'!B:V, 17, FALSE)), "")</f>
        <v/>
      </c>
      <c r="T162" s="64" t="str">
        <f>IF($T$13="Ja", IF(VLOOKUP(B162,'(2) Gegevens per set'!B:V, 18, FALSE) = "", "", VLOOKUP(B162,'(2) Gegevens per set'!B:V, 18, FALSE)), "")</f>
        <v/>
      </c>
      <c r="U162" s="72" t="str">
        <f>IF($U$13="Ja", IF(VLOOKUP(B162,'(2) Gegevens per set'!B:V, 19, FALSE) = "", "", VLOOKUP(B162,'(2) Gegevens per set'!B:V, 19, FALSE)), "")</f>
        <v/>
      </c>
      <c r="V162" s="72" t="str">
        <f>IF($V$13="Ja", IF(VLOOKUP(B162,'(2) Gegevens per set'!B:V, 20, FALSE) = "", "", VLOOKUP(B162,'(2) Gegevens per set'!B:V, 20, FALSE)), "")</f>
        <v/>
      </c>
      <c r="W162" s="72" t="str">
        <f>IF($W$13="Ja", IF(VLOOKUP(B162,'(2) Gegevens per set'!B:V, 21, FALSE) = "", "", VLOOKUP(B162,'(2) Gegevens per set'!B:V, 21, FALSE)), "")</f>
        <v/>
      </c>
      <c r="X162" s="83" t="str" cm="1">
        <f t="array" ref="X162">IF($C$6&lt;&gt;"x","",IF(OR(E162:W162&lt;&gt;""),"x",""))</f>
        <v/>
      </c>
      <c r="Y162" s="83" t="str">
        <f>IF($C$8="x", IF(VLOOKUP(B162,'(2) Gegevens per set'!B:Y, 22, FALSE) = "", "", VLOOKUP(B162,'(2) Gegevens per set'!B:Y, 22, FALSE)), "")</f>
        <v/>
      </c>
      <c r="Z162" s="83" t="str">
        <f>IF($C$9="x", IF(VLOOKUP(B162,'(2) Gegevens per set'!B:Y, 23, FALSE) = "", "", VLOOKUP(B162,'(2) Gegevens per set'!B:Y, 23, FALSE)), "")</f>
        <v/>
      </c>
      <c r="AA162" s="83" t="str">
        <f>IF($C$7="x", IF(VLOOKUP(B162,'(2) Gegevens per set'!B:Y, 24, FALSE) = "", "", VLOOKUP(B162,'(2) Gegevens per set'!B:Y, 24, FALSE)), "")</f>
        <v/>
      </c>
    </row>
    <row r="163" spans="2:27" x14ac:dyDescent="0.25">
      <c r="B163" s="60" t="s">
        <v>178</v>
      </c>
      <c r="C163" s="30" t="s">
        <v>179</v>
      </c>
      <c r="D163" s="30"/>
      <c r="E163" s="72" t="str">
        <f>IF($E$13="Ja", IF(VLOOKUP(B163,'(2) Gegevens per set'!B:V, 3, FALSE) = "", "", VLOOKUP(B163,'(2) Gegevens per set'!B:V, 3, FALSE)), "")</f>
        <v/>
      </c>
      <c r="F163" s="72" t="str">
        <f>IF($F$13="Ja", IF(VLOOKUP(B163,'(2) Gegevens per set'!B:V, 4, FALSE) = "", "", VLOOKUP(B163,'(2) Gegevens per set'!B:V, 4, FALSE)), "")</f>
        <v>x</v>
      </c>
      <c r="G163" s="68" t="str">
        <f>IF($G$13="Ja", IF(VLOOKUP(B163,'(2) Gegevens per set'!B:V, 5, FALSE) = "", "", VLOOKUP(B163,'(2) Gegevens per set'!B:V, 5, FALSE)), "")</f>
        <v/>
      </c>
      <c r="H163" s="64" t="str">
        <f>IF($H$13="Ja", IF(VLOOKUP(B163,'(2) Gegevens per set'!B:V, 6, FALSE) = "", "", VLOOKUP(B163,'(2) Gegevens per set'!B:V, 6, FALSE)), "")</f>
        <v/>
      </c>
      <c r="I163" s="72" t="str">
        <f>IF($I$13="Ja", IF(VLOOKUP(B163,'(2) Gegevens per set'!B:V, 7, FALSE) = "", "", VLOOKUP(B163,'(2) Gegevens per set'!B:V, 7, FALSE)), "")</f>
        <v/>
      </c>
      <c r="J163" s="72" t="str">
        <f>IF($J$13="Ja", IF(VLOOKUP(B163,'(2) Gegevens per set'!B:V, 8, FALSE) = "", "", VLOOKUP(B163,'(2) Gegevens per set'!B:V, 8, FALSE)), "")</f>
        <v/>
      </c>
      <c r="K163" s="64" t="str">
        <f>IF($K$13="Ja", IF(VLOOKUP(B163,'(2) Gegevens per set'!B:V, 9, FALSE) = "", "", VLOOKUP(B163,'(2) Gegevens per set'!B:V, 9, FALSE)), "")</f>
        <v/>
      </c>
      <c r="L163" s="72" t="str">
        <f>IF($L$13="Ja", IF(VLOOKUP(B163,'(2) Gegevens per set'!B:V, 10, FALSE) = "", "", VLOOKUP(B163,'(2) Gegevens per set'!B:V, 10, FALSE)), "")</f>
        <v/>
      </c>
      <c r="M163" s="72" t="str">
        <f>IF($M$13="Ja", IF(VLOOKUP(B163,'(2) Gegevens per set'!B:V, 11, FALSE) = "", "", VLOOKUP(B163,'(2) Gegevens per set'!B:V, 11, FALSE)), "")</f>
        <v/>
      </c>
      <c r="N163" s="64" t="str">
        <f>IF($N$13="Ja", IF(VLOOKUP(B163,'(2) Gegevens per set'!B:V, 12, FALSE) = "", "", VLOOKUP(B163,'(2) Gegevens per set'!B:V, 12, FALSE)), "")</f>
        <v/>
      </c>
      <c r="O163" s="72" t="str">
        <f>IF($O$13="Ja", IF(VLOOKUP(B163,'(2) Gegevens per set'!B:V, 13, FALSE) = "", "", VLOOKUP(B163,'(2) Gegevens per set'!B:V, 13, FALSE)), "")</f>
        <v/>
      </c>
      <c r="P163" s="64" t="str">
        <f>IF($P$13="Ja", IF(VLOOKUP(B163,'(2) Gegevens per set'!B:V, 14, FALSE) = "", "", VLOOKUP(B163,'(2) Gegevens per set'!B:V, 14, FALSE)), "")</f>
        <v/>
      </c>
      <c r="Q163" s="72" t="str">
        <f>IF($Q$13="Ja", IF(VLOOKUP(B163,'(2) Gegevens per set'!B:V, 15, FALSE) = "", "", VLOOKUP(B163,'(2) Gegevens per set'!B:V, 15, FALSE)), "")</f>
        <v/>
      </c>
      <c r="R163" s="64" t="str">
        <f>IF($R$13="Ja", IF(VLOOKUP(B163,'(2) Gegevens per set'!B:V, 16, FALSE) = "", "", VLOOKUP(B163,'(2) Gegevens per set'!B:V, 16, FALSE)), "")</f>
        <v>x</v>
      </c>
      <c r="S163" s="72" t="str">
        <f>IF($S$13="Ja", IF(VLOOKUP(B163,'(2) Gegevens per set'!B:V, 17, FALSE) = "", "", VLOOKUP(B163,'(2) Gegevens per set'!B:V, 17, FALSE)), "")</f>
        <v/>
      </c>
      <c r="T163" s="64" t="str">
        <f>IF($T$13="Ja", IF(VLOOKUP(B163,'(2) Gegevens per set'!B:V, 18, FALSE) = "", "", VLOOKUP(B163,'(2) Gegevens per set'!B:V, 18, FALSE)), "")</f>
        <v/>
      </c>
      <c r="U163" s="72" t="str">
        <f>IF($U$13="Ja", IF(VLOOKUP(B163,'(2) Gegevens per set'!B:V, 19, FALSE) = "", "", VLOOKUP(B163,'(2) Gegevens per set'!B:V, 19, FALSE)), "")</f>
        <v/>
      </c>
      <c r="V163" s="72" t="str">
        <f>IF($V$13="Ja", IF(VLOOKUP(B163,'(2) Gegevens per set'!B:V, 20, FALSE) = "", "", VLOOKUP(B163,'(2) Gegevens per set'!B:V, 20, FALSE)), "")</f>
        <v/>
      </c>
      <c r="W163" s="72" t="str">
        <f>IF($W$13="Ja", IF(VLOOKUP(B163,'(2) Gegevens per set'!B:V, 21, FALSE) = "", "", VLOOKUP(B163,'(2) Gegevens per set'!B:V, 21, FALSE)), "")</f>
        <v/>
      </c>
      <c r="X163" s="83" t="str" cm="1">
        <f t="array" ref="X163">IF($C$6&lt;&gt;"x","",IF(OR(E163:W163&lt;&gt;""),"x",""))</f>
        <v>x</v>
      </c>
      <c r="Y163" s="83" t="str">
        <f>IF($C$8="x", IF(VLOOKUP(B163,'(2) Gegevens per set'!B:Y, 22, FALSE) = "", "", VLOOKUP(B163,'(2) Gegevens per set'!B:Y, 22, FALSE)), "")</f>
        <v/>
      </c>
      <c r="Z163" s="83" t="str">
        <f>IF($C$9="x", IF(VLOOKUP(B163,'(2) Gegevens per set'!B:Y, 23, FALSE) = "", "", VLOOKUP(B163,'(2) Gegevens per set'!B:Y, 23, FALSE)), "")</f>
        <v/>
      </c>
      <c r="AA163" s="83" t="str">
        <f>IF($C$7="x", IF(VLOOKUP(B163,'(2) Gegevens per set'!B:Y, 24, FALSE) = "", "", VLOOKUP(B163,'(2) Gegevens per set'!B:Y, 24, FALSE)), "")</f>
        <v>x</v>
      </c>
    </row>
    <row r="164" spans="2:27" x14ac:dyDescent="0.25">
      <c r="B164" s="60" t="s">
        <v>180</v>
      </c>
      <c r="C164" s="30" t="s">
        <v>181</v>
      </c>
      <c r="D164" s="30"/>
      <c r="E164" s="72" t="str">
        <f>IF($E$13="Ja", IF(VLOOKUP(B164,'(2) Gegevens per set'!B:V, 3, FALSE) = "", "", VLOOKUP(B164,'(2) Gegevens per set'!B:V, 3, FALSE)), "")</f>
        <v/>
      </c>
      <c r="F164" s="72" t="str">
        <f>IF($F$13="Ja", IF(VLOOKUP(B164,'(2) Gegevens per set'!B:V, 4, FALSE) = "", "", VLOOKUP(B164,'(2) Gegevens per set'!B:V, 4, FALSE)), "")</f>
        <v/>
      </c>
      <c r="G164" s="68" t="str">
        <f>IF($G$13="Ja", IF(VLOOKUP(B164,'(2) Gegevens per set'!B:V, 5, FALSE) = "", "", VLOOKUP(B164,'(2) Gegevens per set'!B:V, 5, FALSE)), "")</f>
        <v/>
      </c>
      <c r="H164" s="64" t="str">
        <f>IF($H$13="Ja", IF(VLOOKUP(B164,'(2) Gegevens per set'!B:V, 6, FALSE) = "", "", VLOOKUP(B164,'(2) Gegevens per set'!B:V, 6, FALSE)), "")</f>
        <v/>
      </c>
      <c r="I164" s="72" t="str">
        <f>IF($I$13="Ja", IF(VLOOKUP(B164,'(2) Gegevens per set'!B:V, 7, FALSE) = "", "", VLOOKUP(B164,'(2) Gegevens per set'!B:V, 7, FALSE)), "")</f>
        <v/>
      </c>
      <c r="J164" s="72" t="str">
        <f>IF($J$13="Ja", IF(VLOOKUP(B164,'(2) Gegevens per set'!B:V, 8, FALSE) = "", "", VLOOKUP(B164,'(2) Gegevens per set'!B:V, 8, FALSE)), "")</f>
        <v/>
      </c>
      <c r="K164" s="64" t="str">
        <f>IF($K$13="Ja", IF(VLOOKUP(B164,'(2) Gegevens per set'!B:V, 9, FALSE) = "", "", VLOOKUP(B164,'(2) Gegevens per set'!B:V, 9, FALSE)), "")</f>
        <v/>
      </c>
      <c r="L164" s="72" t="str">
        <f>IF($L$13="Ja", IF(VLOOKUP(B164,'(2) Gegevens per set'!B:V, 10, FALSE) = "", "", VLOOKUP(B164,'(2) Gegevens per set'!B:V, 10, FALSE)), "")</f>
        <v/>
      </c>
      <c r="M164" s="72" t="str">
        <f>IF($M$13="Ja", IF(VLOOKUP(B164,'(2) Gegevens per set'!B:V, 11, FALSE) = "", "", VLOOKUP(B164,'(2) Gegevens per set'!B:V, 11, FALSE)), "")</f>
        <v/>
      </c>
      <c r="N164" s="64" t="str">
        <f>IF($N$13="Ja", IF(VLOOKUP(B164,'(2) Gegevens per set'!B:V, 12, FALSE) = "", "", VLOOKUP(B164,'(2) Gegevens per set'!B:V, 12, FALSE)), "")</f>
        <v/>
      </c>
      <c r="O164" s="72" t="str">
        <f>IF($O$13="Ja", IF(VLOOKUP(B164,'(2) Gegevens per set'!B:V, 13, FALSE) = "", "", VLOOKUP(B164,'(2) Gegevens per set'!B:V, 13, FALSE)), "")</f>
        <v/>
      </c>
      <c r="P164" s="64" t="str">
        <f>IF($P$13="Ja", IF(VLOOKUP(B164,'(2) Gegevens per set'!B:V, 14, FALSE) = "", "", VLOOKUP(B164,'(2) Gegevens per set'!B:V, 14, FALSE)), "")</f>
        <v/>
      </c>
      <c r="Q164" s="72" t="str">
        <f>IF($Q$13="Ja", IF(VLOOKUP(B164,'(2) Gegevens per set'!B:V, 15, FALSE) = "", "", VLOOKUP(B164,'(2) Gegevens per set'!B:V, 15, FALSE)), "")</f>
        <v/>
      </c>
      <c r="R164" s="64" t="str">
        <f>IF($R$13="Ja", IF(VLOOKUP(B164,'(2) Gegevens per set'!B:V, 16, FALSE) = "", "", VLOOKUP(B164,'(2) Gegevens per set'!B:V, 16, FALSE)), "")</f>
        <v/>
      </c>
      <c r="S164" s="72" t="str">
        <f>IF($S$13="Ja", IF(VLOOKUP(B164,'(2) Gegevens per set'!B:V, 17, FALSE) = "", "", VLOOKUP(B164,'(2) Gegevens per set'!B:V, 17, FALSE)), "")</f>
        <v/>
      </c>
      <c r="T164" s="64" t="str">
        <f>IF($T$13="Ja", IF(VLOOKUP(B164,'(2) Gegevens per set'!B:V, 18, FALSE) = "", "", VLOOKUP(B164,'(2) Gegevens per set'!B:V, 18, FALSE)), "")</f>
        <v/>
      </c>
      <c r="U164" s="72" t="str">
        <f>IF($U$13="Ja", IF(VLOOKUP(B164,'(2) Gegevens per set'!B:V, 19, FALSE) = "", "", VLOOKUP(B164,'(2) Gegevens per set'!B:V, 19, FALSE)), "")</f>
        <v/>
      </c>
      <c r="V164" s="72" t="str">
        <f>IF($V$13="Ja", IF(VLOOKUP(B164,'(2) Gegevens per set'!B:V, 20, FALSE) = "", "", VLOOKUP(B164,'(2) Gegevens per set'!B:V, 20, FALSE)), "")</f>
        <v/>
      </c>
      <c r="W164" s="72" t="str">
        <f>IF($W$13="Ja", IF(VLOOKUP(B164,'(2) Gegevens per set'!B:V, 21, FALSE) = "", "", VLOOKUP(B164,'(2) Gegevens per set'!B:V, 21, FALSE)), "")</f>
        <v/>
      </c>
      <c r="X164" s="83" t="str" cm="1">
        <f t="array" ref="X164">IF($C$6&lt;&gt;"x","",IF(OR(E164:W164&lt;&gt;""),"x",""))</f>
        <v/>
      </c>
      <c r="Y164" s="83" t="str">
        <f>IF($C$8="x", IF(VLOOKUP(B164,'(2) Gegevens per set'!B:Y, 22, FALSE) = "", "", VLOOKUP(B164,'(2) Gegevens per set'!B:Y, 22, FALSE)), "")</f>
        <v/>
      </c>
      <c r="Z164" s="83" t="str">
        <f>IF($C$9="x", IF(VLOOKUP(B164,'(2) Gegevens per set'!B:Y, 23, FALSE) = "", "", VLOOKUP(B164,'(2) Gegevens per set'!B:Y, 23, FALSE)), "")</f>
        <v/>
      </c>
      <c r="AA164" s="83" t="str">
        <f>IF($C$7="x", IF(VLOOKUP(B164,'(2) Gegevens per set'!B:Y, 24, FALSE) = "", "", VLOOKUP(B164,'(2) Gegevens per set'!B:Y, 24, FALSE)), "")</f>
        <v/>
      </c>
    </row>
    <row r="165" spans="2:27" x14ac:dyDescent="0.25">
      <c r="B165" s="60" t="s">
        <v>182</v>
      </c>
      <c r="C165" s="30" t="s">
        <v>183</v>
      </c>
      <c r="D165" s="30"/>
      <c r="E165" s="72" t="str">
        <f>IF($E$13="Ja", IF(VLOOKUP(B165,'(2) Gegevens per set'!B:V, 3, FALSE) = "", "", VLOOKUP(B165,'(2) Gegevens per set'!B:V, 3, FALSE)), "")</f>
        <v/>
      </c>
      <c r="F165" s="72" t="str">
        <f>IF($F$13="Ja", IF(VLOOKUP(B165,'(2) Gegevens per set'!B:V, 4, FALSE) = "", "", VLOOKUP(B165,'(2) Gegevens per set'!B:V, 4, FALSE)), "")</f>
        <v/>
      </c>
      <c r="G165" s="68" t="str">
        <f>IF($G$13="Ja", IF(VLOOKUP(B165,'(2) Gegevens per set'!B:V, 5, FALSE) = "", "", VLOOKUP(B165,'(2) Gegevens per set'!B:V, 5, FALSE)), "")</f>
        <v/>
      </c>
      <c r="H165" s="64" t="str">
        <f>IF($H$13="Ja", IF(VLOOKUP(B165,'(2) Gegevens per set'!B:V, 6, FALSE) = "", "", VLOOKUP(B165,'(2) Gegevens per set'!B:V, 6, FALSE)), "")</f>
        <v/>
      </c>
      <c r="I165" s="72" t="str">
        <f>IF($I$13="Ja", IF(VLOOKUP(B165,'(2) Gegevens per set'!B:V, 7, FALSE) = "", "", VLOOKUP(B165,'(2) Gegevens per set'!B:V, 7, FALSE)), "")</f>
        <v/>
      </c>
      <c r="J165" s="72" t="str">
        <f>IF($J$13="Ja", IF(VLOOKUP(B165,'(2) Gegevens per set'!B:V, 8, FALSE) = "", "", VLOOKUP(B165,'(2) Gegevens per set'!B:V, 8, FALSE)), "")</f>
        <v/>
      </c>
      <c r="K165" s="64" t="str">
        <f>IF($K$13="Ja", IF(VLOOKUP(B165,'(2) Gegevens per set'!B:V, 9, FALSE) = "", "", VLOOKUP(B165,'(2) Gegevens per set'!B:V, 9, FALSE)), "")</f>
        <v/>
      </c>
      <c r="L165" s="72" t="str">
        <f>IF($L$13="Ja", IF(VLOOKUP(B165,'(2) Gegevens per set'!B:V, 10, FALSE) = "", "", VLOOKUP(B165,'(2) Gegevens per set'!B:V, 10, FALSE)), "")</f>
        <v/>
      </c>
      <c r="M165" s="72" t="str">
        <f>IF($M$13="Ja", IF(VLOOKUP(B165,'(2) Gegevens per set'!B:V, 11, FALSE) = "", "", VLOOKUP(B165,'(2) Gegevens per set'!B:V, 11, FALSE)), "")</f>
        <v/>
      </c>
      <c r="N165" s="64" t="str">
        <f>IF($N$13="Ja", IF(VLOOKUP(B165,'(2) Gegevens per set'!B:V, 12, FALSE) = "", "", VLOOKUP(B165,'(2) Gegevens per set'!B:V, 12, FALSE)), "")</f>
        <v/>
      </c>
      <c r="O165" s="72" t="str">
        <f>IF($O$13="Ja", IF(VLOOKUP(B165,'(2) Gegevens per set'!B:V, 13, FALSE) = "", "", VLOOKUP(B165,'(2) Gegevens per set'!B:V, 13, FALSE)), "")</f>
        <v/>
      </c>
      <c r="P165" s="64" t="str">
        <f>IF($P$13="Ja", IF(VLOOKUP(B165,'(2) Gegevens per set'!B:V, 14, FALSE) = "", "", VLOOKUP(B165,'(2) Gegevens per set'!B:V, 14, FALSE)), "")</f>
        <v/>
      </c>
      <c r="Q165" s="72" t="str">
        <f>IF($Q$13="Ja", IF(VLOOKUP(B165,'(2) Gegevens per set'!B:V, 15, FALSE) = "", "", VLOOKUP(B165,'(2) Gegevens per set'!B:V, 15, FALSE)), "")</f>
        <v/>
      </c>
      <c r="R165" s="64" t="str">
        <f>IF($R$13="Ja", IF(VLOOKUP(B165,'(2) Gegevens per set'!B:V, 16, FALSE) = "", "", VLOOKUP(B165,'(2) Gegevens per set'!B:V, 16, FALSE)), "")</f>
        <v/>
      </c>
      <c r="S165" s="72" t="str">
        <f>IF($S$13="Ja", IF(VLOOKUP(B165,'(2) Gegevens per set'!B:V, 17, FALSE) = "", "", VLOOKUP(B165,'(2) Gegevens per set'!B:V, 17, FALSE)), "")</f>
        <v/>
      </c>
      <c r="T165" s="64" t="str">
        <f>IF($T$13="Ja", IF(VLOOKUP(B165,'(2) Gegevens per set'!B:V, 18, FALSE) = "", "", VLOOKUP(B165,'(2) Gegevens per set'!B:V, 18, FALSE)), "")</f>
        <v/>
      </c>
      <c r="U165" s="72" t="str">
        <f>IF($U$13="Ja", IF(VLOOKUP(B165,'(2) Gegevens per set'!B:V, 19, FALSE) = "", "", VLOOKUP(B165,'(2) Gegevens per set'!B:V, 19, FALSE)), "")</f>
        <v/>
      </c>
      <c r="V165" s="72" t="str">
        <f>IF($V$13="Ja", IF(VLOOKUP(B165,'(2) Gegevens per set'!B:V, 20, FALSE) = "", "", VLOOKUP(B165,'(2) Gegevens per set'!B:V, 20, FALSE)), "")</f>
        <v/>
      </c>
      <c r="W165" s="72" t="str">
        <f>IF($W$13="Ja", IF(VLOOKUP(B165,'(2) Gegevens per set'!B:V, 21, FALSE) = "", "", VLOOKUP(B165,'(2) Gegevens per set'!B:V, 21, FALSE)), "")</f>
        <v/>
      </c>
      <c r="X165" s="83" t="str" cm="1">
        <f t="array" ref="X165">IF($C$6&lt;&gt;"x","",IF(OR(E165:W165&lt;&gt;""),"x",""))</f>
        <v/>
      </c>
      <c r="Y165" s="83" t="str">
        <f>IF($C$8="x", IF(VLOOKUP(B165,'(2) Gegevens per set'!B:Y, 22, FALSE) = "", "", VLOOKUP(B165,'(2) Gegevens per set'!B:Y, 22, FALSE)), "")</f>
        <v/>
      </c>
      <c r="Z165" s="83" t="str">
        <f>IF($C$9="x", IF(VLOOKUP(B165,'(2) Gegevens per set'!B:Y, 23, FALSE) = "", "", VLOOKUP(B165,'(2) Gegevens per set'!B:Y, 23, FALSE)), "")</f>
        <v/>
      </c>
      <c r="AA165" s="83" t="str">
        <f>IF($C$7="x", IF(VLOOKUP(B165,'(2) Gegevens per set'!B:Y, 24, FALSE) = "", "", VLOOKUP(B165,'(2) Gegevens per set'!B:Y, 24, FALSE)), "")</f>
        <v/>
      </c>
    </row>
    <row r="166" spans="2:27" x14ac:dyDescent="0.25">
      <c r="B166" s="60" t="s">
        <v>184</v>
      </c>
      <c r="C166" s="30" t="s">
        <v>185</v>
      </c>
      <c r="D166" s="30"/>
      <c r="E166" s="72" t="str">
        <f>IF($E$13="Ja", IF(VLOOKUP(B166,'(2) Gegevens per set'!B:V, 3, FALSE) = "", "", VLOOKUP(B166,'(2) Gegevens per set'!B:V, 3, FALSE)), "")</f>
        <v/>
      </c>
      <c r="F166" s="72" t="str">
        <f>IF($F$13="Ja", IF(VLOOKUP(B166,'(2) Gegevens per set'!B:V, 4, FALSE) = "", "", VLOOKUP(B166,'(2) Gegevens per set'!B:V, 4, FALSE)), "")</f>
        <v>x</v>
      </c>
      <c r="G166" s="68" t="str">
        <f>IF($G$13="Ja", IF(VLOOKUP(B166,'(2) Gegevens per set'!B:V, 5, FALSE) = "", "", VLOOKUP(B166,'(2) Gegevens per set'!B:V, 5, FALSE)), "")</f>
        <v/>
      </c>
      <c r="H166" s="64" t="str">
        <f>IF($H$13="Ja", IF(VLOOKUP(B166,'(2) Gegevens per set'!B:V, 6, FALSE) = "", "", VLOOKUP(B166,'(2) Gegevens per set'!B:V, 6, FALSE)), "")</f>
        <v/>
      </c>
      <c r="I166" s="72" t="str">
        <f>IF($I$13="Ja", IF(VLOOKUP(B166,'(2) Gegevens per set'!B:V, 7, FALSE) = "", "", VLOOKUP(B166,'(2) Gegevens per set'!B:V, 7, FALSE)), "")</f>
        <v/>
      </c>
      <c r="J166" s="72" t="str">
        <f>IF($J$13="Ja", IF(VLOOKUP(B166,'(2) Gegevens per set'!B:V, 8, FALSE) = "", "", VLOOKUP(B166,'(2) Gegevens per set'!B:V, 8, FALSE)), "")</f>
        <v/>
      </c>
      <c r="K166" s="64" t="str">
        <f>IF($K$13="Ja", IF(VLOOKUP(B166,'(2) Gegevens per set'!B:V, 9, FALSE) = "", "", VLOOKUP(B166,'(2) Gegevens per set'!B:V, 9, FALSE)), "")</f>
        <v/>
      </c>
      <c r="L166" s="72" t="str">
        <f>IF($L$13="Ja", IF(VLOOKUP(B166,'(2) Gegevens per set'!B:V, 10, FALSE) = "", "", VLOOKUP(B166,'(2) Gegevens per set'!B:V, 10, FALSE)), "")</f>
        <v/>
      </c>
      <c r="M166" s="72" t="str">
        <f>IF($M$13="Ja", IF(VLOOKUP(B166,'(2) Gegevens per set'!B:V, 11, FALSE) = "", "", VLOOKUP(B166,'(2) Gegevens per set'!B:V, 11, FALSE)), "")</f>
        <v/>
      </c>
      <c r="N166" s="64" t="str">
        <f>IF($N$13="Ja", IF(VLOOKUP(B166,'(2) Gegevens per set'!B:V, 12, FALSE) = "", "", VLOOKUP(B166,'(2) Gegevens per set'!B:V, 12, FALSE)), "")</f>
        <v/>
      </c>
      <c r="O166" s="72" t="str">
        <f>IF($O$13="Ja", IF(VLOOKUP(B166,'(2) Gegevens per set'!B:V, 13, FALSE) = "", "", VLOOKUP(B166,'(2) Gegevens per set'!B:V, 13, FALSE)), "")</f>
        <v/>
      </c>
      <c r="P166" s="64" t="str">
        <f>IF($P$13="Ja", IF(VLOOKUP(B166,'(2) Gegevens per set'!B:V, 14, FALSE) = "", "", VLOOKUP(B166,'(2) Gegevens per set'!B:V, 14, FALSE)), "")</f>
        <v/>
      </c>
      <c r="Q166" s="72" t="str">
        <f>IF($Q$13="Ja", IF(VLOOKUP(B166,'(2) Gegevens per set'!B:V, 15, FALSE) = "", "", VLOOKUP(B166,'(2) Gegevens per set'!B:V, 15, FALSE)), "")</f>
        <v/>
      </c>
      <c r="R166" s="64" t="str">
        <f>IF($R$13="Ja", IF(VLOOKUP(B166,'(2) Gegevens per set'!B:V, 16, FALSE) = "", "", VLOOKUP(B166,'(2) Gegevens per set'!B:V, 16, FALSE)), "")</f>
        <v>x</v>
      </c>
      <c r="S166" s="72" t="str">
        <f>IF($S$13="Ja", IF(VLOOKUP(B166,'(2) Gegevens per set'!B:V, 17, FALSE) = "", "", VLOOKUP(B166,'(2) Gegevens per set'!B:V, 17, FALSE)), "")</f>
        <v/>
      </c>
      <c r="T166" s="64" t="str">
        <f>IF($T$13="Ja", IF(VLOOKUP(B166,'(2) Gegevens per set'!B:V, 18, FALSE) = "", "", VLOOKUP(B166,'(2) Gegevens per set'!B:V, 18, FALSE)), "")</f>
        <v/>
      </c>
      <c r="U166" s="72" t="str">
        <f>IF($U$13="Ja", IF(VLOOKUP(B166,'(2) Gegevens per set'!B:V, 19, FALSE) = "", "", VLOOKUP(B166,'(2) Gegevens per set'!B:V, 19, FALSE)), "")</f>
        <v/>
      </c>
      <c r="V166" s="72" t="str">
        <f>IF($V$13="Ja", IF(VLOOKUP(B166,'(2) Gegevens per set'!B:V, 20, FALSE) = "", "", VLOOKUP(B166,'(2) Gegevens per set'!B:V, 20, FALSE)), "")</f>
        <v/>
      </c>
      <c r="W166" s="72" t="str">
        <f>IF($W$13="Ja", IF(VLOOKUP(B166,'(2) Gegevens per set'!B:V, 21, FALSE) = "", "", VLOOKUP(B166,'(2) Gegevens per set'!B:V, 21, FALSE)), "")</f>
        <v/>
      </c>
      <c r="X166" s="83" t="str" cm="1">
        <f t="array" ref="X166">IF($C$6&lt;&gt;"x","",IF(OR(E166:W166&lt;&gt;""),"x",""))</f>
        <v>x</v>
      </c>
      <c r="Y166" s="83" t="str">
        <f>IF($C$8="x", IF(VLOOKUP(B166,'(2) Gegevens per set'!B:Y, 22, FALSE) = "", "", VLOOKUP(B166,'(2) Gegevens per set'!B:Y, 22, FALSE)), "")</f>
        <v/>
      </c>
      <c r="Z166" s="83" t="str">
        <f>IF($C$9="x", IF(VLOOKUP(B166,'(2) Gegevens per set'!B:Y, 23, FALSE) = "", "", VLOOKUP(B166,'(2) Gegevens per set'!B:Y, 23, FALSE)), "")</f>
        <v/>
      </c>
      <c r="AA166" s="83" t="str">
        <f>IF($C$7="x", IF(VLOOKUP(B166,'(2) Gegevens per set'!B:Y, 24, FALSE) = "", "", VLOOKUP(B166,'(2) Gegevens per set'!B:Y, 24, FALSE)), "")</f>
        <v>x</v>
      </c>
    </row>
    <row r="167" spans="2:27" x14ac:dyDescent="0.25">
      <c r="B167" s="60" t="s">
        <v>186</v>
      </c>
      <c r="C167" s="30" t="s">
        <v>187</v>
      </c>
      <c r="D167" s="30"/>
      <c r="E167" s="72" t="str">
        <f>IF($E$13="Ja", IF(VLOOKUP(B167,'(2) Gegevens per set'!B:V, 3, FALSE) = "", "", VLOOKUP(B167,'(2) Gegevens per set'!B:V, 3, FALSE)), "")</f>
        <v/>
      </c>
      <c r="F167" s="72" t="str">
        <f>IF($F$13="Ja", IF(VLOOKUP(B167,'(2) Gegevens per set'!B:V, 4, FALSE) = "", "", VLOOKUP(B167,'(2) Gegevens per set'!B:V, 4, FALSE)), "")</f>
        <v/>
      </c>
      <c r="G167" s="68" t="str">
        <f>IF($G$13="Ja", IF(VLOOKUP(B167,'(2) Gegevens per set'!B:V, 5, FALSE) = "", "", VLOOKUP(B167,'(2) Gegevens per set'!B:V, 5, FALSE)), "")</f>
        <v/>
      </c>
      <c r="H167" s="64" t="str">
        <f>IF($H$13="Ja", IF(VLOOKUP(B167,'(2) Gegevens per set'!B:V, 6, FALSE) = "", "", VLOOKUP(B167,'(2) Gegevens per set'!B:V, 6, FALSE)), "")</f>
        <v/>
      </c>
      <c r="I167" s="72" t="str">
        <f>IF($I$13="Ja", IF(VLOOKUP(B167,'(2) Gegevens per set'!B:V, 7, FALSE) = "", "", VLOOKUP(B167,'(2) Gegevens per set'!B:V, 7, FALSE)), "")</f>
        <v/>
      </c>
      <c r="J167" s="72" t="str">
        <f>IF($J$13="Ja", IF(VLOOKUP(B167,'(2) Gegevens per set'!B:V, 8, FALSE) = "", "", VLOOKUP(B167,'(2) Gegevens per set'!B:V, 8, FALSE)), "")</f>
        <v/>
      </c>
      <c r="K167" s="64" t="str">
        <f>IF($K$13="Ja", IF(VLOOKUP(B167,'(2) Gegevens per set'!B:V, 9, FALSE) = "", "", VLOOKUP(B167,'(2) Gegevens per set'!B:V, 9, FALSE)), "")</f>
        <v/>
      </c>
      <c r="L167" s="72" t="str">
        <f>IF($L$13="Ja", IF(VLOOKUP(B167,'(2) Gegevens per set'!B:V, 10, FALSE) = "", "", VLOOKUP(B167,'(2) Gegevens per set'!B:V, 10, FALSE)), "")</f>
        <v/>
      </c>
      <c r="M167" s="72" t="str">
        <f>IF($M$13="Ja", IF(VLOOKUP(B167,'(2) Gegevens per set'!B:V, 11, FALSE) = "", "", VLOOKUP(B167,'(2) Gegevens per set'!B:V, 11, FALSE)), "")</f>
        <v/>
      </c>
      <c r="N167" s="64" t="str">
        <f>IF($N$13="Ja", IF(VLOOKUP(B167,'(2) Gegevens per set'!B:V, 12, FALSE) = "", "", VLOOKUP(B167,'(2) Gegevens per set'!B:V, 12, FALSE)), "")</f>
        <v/>
      </c>
      <c r="O167" s="72" t="str">
        <f>IF($O$13="Ja", IF(VLOOKUP(B167,'(2) Gegevens per set'!B:V, 13, FALSE) = "", "", VLOOKUP(B167,'(2) Gegevens per set'!B:V, 13, FALSE)), "")</f>
        <v/>
      </c>
      <c r="P167" s="64" t="str">
        <f>IF($P$13="Ja", IF(VLOOKUP(B167,'(2) Gegevens per set'!B:V, 14, FALSE) = "", "", VLOOKUP(B167,'(2) Gegevens per set'!B:V, 14, FALSE)), "")</f>
        <v/>
      </c>
      <c r="Q167" s="72" t="str">
        <f>IF($Q$13="Ja", IF(VLOOKUP(B167,'(2) Gegevens per set'!B:V, 15, FALSE) = "", "", VLOOKUP(B167,'(2) Gegevens per set'!B:V, 15, FALSE)), "")</f>
        <v/>
      </c>
      <c r="R167" s="64" t="str">
        <f>IF($R$13="Ja", IF(VLOOKUP(B167,'(2) Gegevens per set'!B:V, 16, FALSE) = "", "", VLOOKUP(B167,'(2) Gegevens per set'!B:V, 16, FALSE)), "")</f>
        <v/>
      </c>
      <c r="S167" s="72" t="str">
        <f>IF($S$13="Ja", IF(VLOOKUP(B167,'(2) Gegevens per set'!B:V, 17, FALSE) = "", "", VLOOKUP(B167,'(2) Gegevens per set'!B:V, 17, FALSE)), "")</f>
        <v/>
      </c>
      <c r="T167" s="64" t="str">
        <f>IF($T$13="Ja", IF(VLOOKUP(B167,'(2) Gegevens per set'!B:V, 18, FALSE) = "", "", VLOOKUP(B167,'(2) Gegevens per set'!B:V, 18, FALSE)), "")</f>
        <v/>
      </c>
      <c r="U167" s="72" t="str">
        <f>IF($U$13="Ja", IF(VLOOKUP(B167,'(2) Gegevens per set'!B:V, 19, FALSE) = "", "", VLOOKUP(B167,'(2) Gegevens per set'!B:V, 19, FALSE)), "")</f>
        <v/>
      </c>
      <c r="V167" s="72" t="str">
        <f>IF($V$13="Ja", IF(VLOOKUP(B167,'(2) Gegevens per set'!B:V, 20, FALSE) = "", "", VLOOKUP(B167,'(2) Gegevens per set'!B:V, 20, FALSE)), "")</f>
        <v/>
      </c>
      <c r="W167" s="72" t="str">
        <f>IF($W$13="Ja", IF(VLOOKUP(B167,'(2) Gegevens per set'!B:V, 21, FALSE) = "", "", VLOOKUP(B167,'(2) Gegevens per set'!B:V, 21, FALSE)), "")</f>
        <v/>
      </c>
      <c r="X167" s="83" t="str" cm="1">
        <f t="array" ref="X167">IF($C$6&lt;&gt;"x","",IF(OR(E167:W167&lt;&gt;""),"x",""))</f>
        <v/>
      </c>
      <c r="Y167" s="83" t="str">
        <f>IF($C$8="x", IF(VLOOKUP(B167,'(2) Gegevens per set'!B:Y, 22, FALSE) = "", "", VLOOKUP(B167,'(2) Gegevens per set'!B:Y, 22, FALSE)), "")</f>
        <v/>
      </c>
      <c r="Z167" s="83" t="str">
        <f>IF($C$9="x", IF(VLOOKUP(B167,'(2) Gegevens per set'!B:Y, 23, FALSE) = "", "", VLOOKUP(B167,'(2) Gegevens per set'!B:Y, 23, FALSE)), "")</f>
        <v/>
      </c>
      <c r="AA167" s="83" t="str">
        <f>IF($C$7="x", IF(VLOOKUP(B167,'(2) Gegevens per set'!B:Y, 24, FALSE) = "", "", VLOOKUP(B167,'(2) Gegevens per set'!B:Y, 24, FALSE)), "")</f>
        <v/>
      </c>
    </row>
    <row r="168" spans="2:27" x14ac:dyDescent="0.25">
      <c r="B168" s="60" t="s">
        <v>188</v>
      </c>
      <c r="C168" s="30" t="s">
        <v>189</v>
      </c>
      <c r="D168" s="30"/>
      <c r="E168" s="72" t="str">
        <f>IF($E$13="Ja", IF(VLOOKUP(B168,'(2) Gegevens per set'!B:V, 3, FALSE) = "", "", VLOOKUP(B168,'(2) Gegevens per set'!B:V, 3, FALSE)), "")</f>
        <v/>
      </c>
      <c r="F168" s="72" t="str">
        <f>IF($F$13="Ja", IF(VLOOKUP(B168,'(2) Gegevens per set'!B:V, 4, FALSE) = "", "", VLOOKUP(B168,'(2) Gegevens per set'!B:V, 4, FALSE)), "")</f>
        <v/>
      </c>
      <c r="G168" s="68" t="str">
        <f>IF($G$13="Ja", IF(VLOOKUP(B168,'(2) Gegevens per set'!B:V, 5, FALSE) = "", "", VLOOKUP(B168,'(2) Gegevens per set'!B:V, 5, FALSE)), "")</f>
        <v/>
      </c>
      <c r="H168" s="64" t="str">
        <f>IF($H$13="Ja", IF(VLOOKUP(B168,'(2) Gegevens per set'!B:V, 6, FALSE) = "", "", VLOOKUP(B168,'(2) Gegevens per set'!B:V, 6, FALSE)), "")</f>
        <v/>
      </c>
      <c r="I168" s="72" t="str">
        <f>IF($I$13="Ja", IF(VLOOKUP(B168,'(2) Gegevens per set'!B:V, 7, FALSE) = "", "", VLOOKUP(B168,'(2) Gegevens per set'!B:V, 7, FALSE)), "")</f>
        <v/>
      </c>
      <c r="J168" s="72" t="str">
        <f>IF($J$13="Ja", IF(VLOOKUP(B168,'(2) Gegevens per set'!B:V, 8, FALSE) = "", "", VLOOKUP(B168,'(2) Gegevens per set'!B:V, 8, FALSE)), "")</f>
        <v/>
      </c>
      <c r="K168" s="64" t="str">
        <f>IF($K$13="Ja", IF(VLOOKUP(B168,'(2) Gegevens per set'!B:V, 9, FALSE) = "", "", VLOOKUP(B168,'(2) Gegevens per set'!B:V, 9, FALSE)), "")</f>
        <v/>
      </c>
      <c r="L168" s="72" t="str">
        <f>IF($L$13="Ja", IF(VLOOKUP(B168,'(2) Gegevens per set'!B:V, 10, FALSE) = "", "", VLOOKUP(B168,'(2) Gegevens per set'!B:V, 10, FALSE)), "")</f>
        <v/>
      </c>
      <c r="M168" s="72" t="str">
        <f>IF($M$13="Ja", IF(VLOOKUP(B168,'(2) Gegevens per set'!B:V, 11, FALSE) = "", "", VLOOKUP(B168,'(2) Gegevens per set'!B:V, 11, FALSE)), "")</f>
        <v/>
      </c>
      <c r="N168" s="64" t="str">
        <f>IF($N$13="Ja", IF(VLOOKUP(B168,'(2) Gegevens per set'!B:V, 12, FALSE) = "", "", VLOOKUP(B168,'(2) Gegevens per set'!B:V, 12, FALSE)), "")</f>
        <v/>
      </c>
      <c r="O168" s="72" t="str">
        <f>IF($O$13="Ja", IF(VLOOKUP(B168,'(2) Gegevens per set'!B:V, 13, FALSE) = "", "", VLOOKUP(B168,'(2) Gegevens per set'!B:V, 13, FALSE)), "")</f>
        <v/>
      </c>
      <c r="P168" s="64" t="str">
        <f>IF($P$13="Ja", IF(VLOOKUP(B168,'(2) Gegevens per set'!B:V, 14, FALSE) = "", "", VLOOKUP(B168,'(2) Gegevens per set'!B:V, 14, FALSE)), "")</f>
        <v/>
      </c>
      <c r="Q168" s="72" t="str">
        <f>IF($Q$13="Ja", IF(VLOOKUP(B168,'(2) Gegevens per set'!B:V, 15, FALSE) = "", "", VLOOKUP(B168,'(2) Gegevens per set'!B:V, 15, FALSE)), "")</f>
        <v/>
      </c>
      <c r="R168" s="64" t="str">
        <f>IF($R$13="Ja", IF(VLOOKUP(B168,'(2) Gegevens per set'!B:V, 16, FALSE) = "", "", VLOOKUP(B168,'(2) Gegevens per set'!B:V, 16, FALSE)), "")</f>
        <v/>
      </c>
      <c r="S168" s="72" t="str">
        <f>IF($S$13="Ja", IF(VLOOKUP(B168,'(2) Gegevens per set'!B:V, 17, FALSE) = "", "", VLOOKUP(B168,'(2) Gegevens per set'!B:V, 17, FALSE)), "")</f>
        <v/>
      </c>
      <c r="T168" s="64" t="str">
        <f>IF($T$13="Ja", IF(VLOOKUP(B168,'(2) Gegevens per set'!B:V, 18, FALSE) = "", "", VLOOKUP(B168,'(2) Gegevens per set'!B:V, 18, FALSE)), "")</f>
        <v/>
      </c>
      <c r="U168" s="72" t="str">
        <f>IF($U$13="Ja", IF(VLOOKUP(B168,'(2) Gegevens per set'!B:V, 19, FALSE) = "", "", VLOOKUP(B168,'(2) Gegevens per set'!B:V, 19, FALSE)), "")</f>
        <v/>
      </c>
      <c r="V168" s="72" t="str">
        <f>IF($V$13="Ja", IF(VLOOKUP(B168,'(2) Gegevens per set'!B:V, 20, FALSE) = "", "", VLOOKUP(B168,'(2) Gegevens per set'!B:V, 20, FALSE)), "")</f>
        <v/>
      </c>
      <c r="W168" s="72" t="str">
        <f>IF($W$13="Ja", IF(VLOOKUP(B168,'(2) Gegevens per set'!B:V, 21, FALSE) = "", "", VLOOKUP(B168,'(2) Gegevens per set'!B:V, 21, FALSE)), "")</f>
        <v/>
      </c>
      <c r="X168" s="83" t="str" cm="1">
        <f t="array" ref="X168">IF($C$6&lt;&gt;"x","",IF(OR(E168:W168&lt;&gt;""),"x",""))</f>
        <v/>
      </c>
      <c r="Y168" s="83" t="str">
        <f>IF($C$8="x", IF(VLOOKUP(B168,'(2) Gegevens per set'!B:Y, 22, FALSE) = "", "", VLOOKUP(B168,'(2) Gegevens per set'!B:Y, 22, FALSE)), "")</f>
        <v/>
      </c>
      <c r="Z168" s="83" t="str">
        <f>IF($C$9="x", IF(VLOOKUP(B168,'(2) Gegevens per set'!B:Y, 23, FALSE) = "", "", VLOOKUP(B168,'(2) Gegevens per set'!B:Y, 23, FALSE)), "")</f>
        <v/>
      </c>
      <c r="AA168" s="83" t="str">
        <f>IF($C$7="x", IF(VLOOKUP(B168,'(2) Gegevens per set'!B:Y, 24, FALSE) = "", "", VLOOKUP(B168,'(2) Gegevens per set'!B:Y, 24, FALSE)), "")</f>
        <v/>
      </c>
    </row>
    <row r="169" spans="2:27" x14ac:dyDescent="0.25">
      <c r="B169" s="60" t="s">
        <v>190</v>
      </c>
      <c r="C169" s="30" t="s">
        <v>191</v>
      </c>
      <c r="D169" s="30"/>
      <c r="E169" s="72" t="str">
        <f>IF($E$13="Ja", IF(VLOOKUP(B169,'(2) Gegevens per set'!B:V, 3, FALSE) = "", "", VLOOKUP(B169,'(2) Gegevens per set'!B:V, 3, FALSE)), "")</f>
        <v/>
      </c>
      <c r="F169" s="72" t="str">
        <f>IF($F$13="Ja", IF(VLOOKUP(B169,'(2) Gegevens per set'!B:V, 4, FALSE) = "", "", VLOOKUP(B169,'(2) Gegevens per set'!B:V, 4, FALSE)), "")</f>
        <v/>
      </c>
      <c r="G169" s="68" t="str">
        <f>IF($G$13="Ja", IF(VLOOKUP(B169,'(2) Gegevens per set'!B:V, 5, FALSE) = "", "", VLOOKUP(B169,'(2) Gegevens per set'!B:V, 5, FALSE)), "")</f>
        <v/>
      </c>
      <c r="H169" s="64" t="str">
        <f>IF($H$13="Ja", IF(VLOOKUP(B169,'(2) Gegevens per set'!B:V, 6, FALSE) = "", "", VLOOKUP(B169,'(2) Gegevens per set'!B:V, 6, FALSE)), "")</f>
        <v/>
      </c>
      <c r="I169" s="72" t="str">
        <f>IF($I$13="Ja", IF(VLOOKUP(B169,'(2) Gegevens per set'!B:V, 7, FALSE) = "", "", VLOOKUP(B169,'(2) Gegevens per set'!B:V, 7, FALSE)), "")</f>
        <v/>
      </c>
      <c r="J169" s="72" t="str">
        <f>IF($J$13="Ja", IF(VLOOKUP(B169,'(2) Gegevens per set'!B:V, 8, FALSE) = "", "", VLOOKUP(B169,'(2) Gegevens per set'!B:V, 8, FALSE)), "")</f>
        <v/>
      </c>
      <c r="K169" s="64" t="str">
        <f>IF($K$13="Ja", IF(VLOOKUP(B169,'(2) Gegevens per set'!B:V, 9, FALSE) = "", "", VLOOKUP(B169,'(2) Gegevens per set'!B:V, 9, FALSE)), "")</f>
        <v/>
      </c>
      <c r="L169" s="72" t="str">
        <f>IF($L$13="Ja", IF(VLOOKUP(B169,'(2) Gegevens per set'!B:V, 10, FALSE) = "", "", VLOOKUP(B169,'(2) Gegevens per set'!B:V, 10, FALSE)), "")</f>
        <v/>
      </c>
      <c r="M169" s="72" t="str">
        <f>IF($M$13="Ja", IF(VLOOKUP(B169,'(2) Gegevens per set'!B:V, 11, FALSE) = "", "", VLOOKUP(B169,'(2) Gegevens per set'!B:V, 11, FALSE)), "")</f>
        <v/>
      </c>
      <c r="N169" s="64" t="str">
        <f>IF($N$13="Ja", IF(VLOOKUP(B169,'(2) Gegevens per set'!B:V, 12, FALSE) = "", "", VLOOKUP(B169,'(2) Gegevens per set'!B:V, 12, FALSE)), "")</f>
        <v/>
      </c>
      <c r="O169" s="72" t="str">
        <f>IF($O$13="Ja", IF(VLOOKUP(B169,'(2) Gegevens per set'!B:V, 13, FALSE) = "", "", VLOOKUP(B169,'(2) Gegevens per set'!B:V, 13, FALSE)), "")</f>
        <v/>
      </c>
      <c r="P169" s="64" t="str">
        <f>IF($P$13="Ja", IF(VLOOKUP(B169,'(2) Gegevens per set'!B:V, 14, FALSE) = "", "", VLOOKUP(B169,'(2) Gegevens per set'!B:V, 14, FALSE)), "")</f>
        <v/>
      </c>
      <c r="Q169" s="72" t="str">
        <f>IF($Q$13="Ja", IF(VLOOKUP(B169,'(2) Gegevens per set'!B:V, 15, FALSE) = "", "", VLOOKUP(B169,'(2) Gegevens per set'!B:V, 15, FALSE)), "")</f>
        <v/>
      </c>
      <c r="R169" s="64" t="str">
        <f>IF($R$13="Ja", IF(VLOOKUP(B169,'(2) Gegevens per set'!B:V, 16, FALSE) = "", "", VLOOKUP(B169,'(2) Gegevens per set'!B:V, 16, FALSE)), "")</f>
        <v/>
      </c>
      <c r="S169" s="72" t="str">
        <f>IF($S$13="Ja", IF(VLOOKUP(B169,'(2) Gegevens per set'!B:V, 17, FALSE) = "", "", VLOOKUP(B169,'(2) Gegevens per set'!B:V, 17, FALSE)), "")</f>
        <v/>
      </c>
      <c r="T169" s="64" t="str">
        <f>IF($T$13="Ja", IF(VLOOKUP(B169,'(2) Gegevens per set'!B:V, 18, FALSE) = "", "", VLOOKUP(B169,'(2) Gegevens per set'!B:V, 18, FALSE)), "")</f>
        <v/>
      </c>
      <c r="U169" s="72" t="str">
        <f>IF($U$13="Ja", IF(VLOOKUP(B169,'(2) Gegevens per set'!B:V, 19, FALSE) = "", "", VLOOKUP(B169,'(2) Gegevens per set'!B:V, 19, FALSE)), "")</f>
        <v/>
      </c>
      <c r="V169" s="72" t="str">
        <f>IF($V$13="Ja", IF(VLOOKUP(B169,'(2) Gegevens per set'!B:V, 20, FALSE) = "", "", VLOOKUP(B169,'(2) Gegevens per set'!B:V, 20, FALSE)), "")</f>
        <v/>
      </c>
      <c r="W169" s="72" t="str">
        <f>IF($W$13="Ja", IF(VLOOKUP(B169,'(2) Gegevens per set'!B:V, 21, FALSE) = "", "", VLOOKUP(B169,'(2) Gegevens per set'!B:V, 21, FALSE)), "")</f>
        <v/>
      </c>
      <c r="X169" s="83" t="str" cm="1">
        <f t="array" ref="X169">IF($C$6&lt;&gt;"x","",IF(OR(E169:W169&lt;&gt;""),"x",""))</f>
        <v/>
      </c>
      <c r="Y169" s="83" t="str">
        <f>IF($C$8="x", IF(VLOOKUP(B169,'(2) Gegevens per set'!B:Y, 22, FALSE) = "", "", VLOOKUP(B169,'(2) Gegevens per set'!B:Y, 22, FALSE)), "")</f>
        <v/>
      </c>
      <c r="Z169" s="83" t="str">
        <f>IF($C$9="x", IF(VLOOKUP(B169,'(2) Gegevens per set'!B:Y, 23, FALSE) = "", "", VLOOKUP(B169,'(2) Gegevens per set'!B:Y, 23, FALSE)), "")</f>
        <v/>
      </c>
      <c r="AA169" s="83" t="str">
        <f>IF($C$7="x", IF(VLOOKUP(B169,'(2) Gegevens per set'!B:Y, 24, FALSE) = "", "", VLOOKUP(B169,'(2) Gegevens per set'!B:Y, 24, FALSE)), "")</f>
        <v/>
      </c>
    </row>
    <row r="170" spans="2:27" x14ac:dyDescent="0.25">
      <c r="B170" s="60" t="s">
        <v>192</v>
      </c>
      <c r="C170" s="30" t="s">
        <v>193</v>
      </c>
      <c r="D170" s="30"/>
      <c r="E170" s="72" t="str">
        <f>IF($E$13="Ja", IF(VLOOKUP(B170,'(2) Gegevens per set'!B:V, 3, FALSE) = "", "", VLOOKUP(B170,'(2) Gegevens per set'!B:V, 3, FALSE)), "")</f>
        <v/>
      </c>
      <c r="F170" s="72" t="str">
        <f>IF($F$13="Ja", IF(VLOOKUP(B170,'(2) Gegevens per set'!B:V, 4, FALSE) = "", "", VLOOKUP(B170,'(2) Gegevens per set'!B:V, 4, FALSE)), "")</f>
        <v/>
      </c>
      <c r="G170" s="68" t="str">
        <f>IF($G$13="Ja", IF(VLOOKUP(B170,'(2) Gegevens per set'!B:V, 5, FALSE) = "", "", VLOOKUP(B170,'(2) Gegevens per set'!B:V, 5, FALSE)), "")</f>
        <v/>
      </c>
      <c r="H170" s="64" t="str">
        <f>IF($H$13="Ja", IF(VLOOKUP(B170,'(2) Gegevens per set'!B:V, 6, FALSE) = "", "", VLOOKUP(B170,'(2) Gegevens per set'!B:V, 6, FALSE)), "")</f>
        <v/>
      </c>
      <c r="I170" s="72" t="str">
        <f>IF($I$13="Ja", IF(VLOOKUP(B170,'(2) Gegevens per set'!B:V, 7, FALSE) = "", "", VLOOKUP(B170,'(2) Gegevens per set'!B:V, 7, FALSE)), "")</f>
        <v/>
      </c>
      <c r="J170" s="72" t="str">
        <f>IF($J$13="Ja", IF(VLOOKUP(B170,'(2) Gegevens per set'!B:V, 8, FALSE) = "", "", VLOOKUP(B170,'(2) Gegevens per set'!B:V, 8, FALSE)), "")</f>
        <v/>
      </c>
      <c r="K170" s="64" t="str">
        <f>IF($K$13="Ja", IF(VLOOKUP(B170,'(2) Gegevens per set'!B:V, 9, FALSE) = "", "", VLOOKUP(B170,'(2) Gegevens per set'!B:V, 9, FALSE)), "")</f>
        <v/>
      </c>
      <c r="L170" s="72" t="str">
        <f>IF($L$13="Ja", IF(VLOOKUP(B170,'(2) Gegevens per set'!B:V, 10, FALSE) = "", "", VLOOKUP(B170,'(2) Gegevens per set'!B:V, 10, FALSE)), "")</f>
        <v/>
      </c>
      <c r="M170" s="72" t="str">
        <f>IF($M$13="Ja", IF(VLOOKUP(B170,'(2) Gegevens per set'!B:V, 11, FALSE) = "", "", VLOOKUP(B170,'(2) Gegevens per set'!B:V, 11, FALSE)), "")</f>
        <v/>
      </c>
      <c r="N170" s="64" t="str">
        <f>IF($N$13="Ja", IF(VLOOKUP(B170,'(2) Gegevens per set'!B:V, 12, FALSE) = "", "", VLOOKUP(B170,'(2) Gegevens per set'!B:V, 12, FALSE)), "")</f>
        <v/>
      </c>
      <c r="O170" s="72" t="str">
        <f>IF($O$13="Ja", IF(VLOOKUP(B170,'(2) Gegevens per set'!B:V, 13, FALSE) = "", "", VLOOKUP(B170,'(2) Gegevens per set'!B:V, 13, FALSE)), "")</f>
        <v/>
      </c>
      <c r="P170" s="64" t="str">
        <f>IF($P$13="Ja", IF(VLOOKUP(B170,'(2) Gegevens per set'!B:V, 14, FALSE) = "", "", VLOOKUP(B170,'(2) Gegevens per set'!B:V, 14, FALSE)), "")</f>
        <v/>
      </c>
      <c r="Q170" s="72" t="str">
        <f>IF($Q$13="Ja", IF(VLOOKUP(B170,'(2) Gegevens per set'!B:V, 15, FALSE) = "", "", VLOOKUP(B170,'(2) Gegevens per set'!B:V, 15, FALSE)), "")</f>
        <v/>
      </c>
      <c r="R170" s="64" t="str">
        <f>IF($R$13="Ja", IF(VLOOKUP(B170,'(2) Gegevens per set'!B:V, 16, FALSE) = "", "", VLOOKUP(B170,'(2) Gegevens per set'!B:V, 16, FALSE)), "")</f>
        <v/>
      </c>
      <c r="S170" s="72" t="str">
        <f>IF($S$13="Ja", IF(VLOOKUP(B170,'(2) Gegevens per set'!B:V, 17, FALSE) = "", "", VLOOKUP(B170,'(2) Gegevens per set'!B:V, 17, FALSE)), "")</f>
        <v/>
      </c>
      <c r="T170" s="64" t="str">
        <f>IF($T$13="Ja", IF(VLOOKUP(B170,'(2) Gegevens per set'!B:V, 18, FALSE) = "", "", VLOOKUP(B170,'(2) Gegevens per set'!B:V, 18, FALSE)), "")</f>
        <v/>
      </c>
      <c r="U170" s="72" t="str">
        <f>IF($U$13="Ja", IF(VLOOKUP(B170,'(2) Gegevens per set'!B:V, 19, FALSE) = "", "", VLOOKUP(B170,'(2) Gegevens per set'!B:V, 19, FALSE)), "")</f>
        <v/>
      </c>
      <c r="V170" s="72" t="str">
        <f>IF($V$13="Ja", IF(VLOOKUP(B170,'(2) Gegevens per set'!B:V, 20, FALSE) = "", "", VLOOKUP(B170,'(2) Gegevens per set'!B:V, 20, FALSE)), "")</f>
        <v/>
      </c>
      <c r="W170" s="72" t="str">
        <f>IF($W$13="Ja", IF(VLOOKUP(B170,'(2) Gegevens per set'!B:V, 21, FALSE) = "", "", VLOOKUP(B170,'(2) Gegevens per set'!B:V, 21, FALSE)), "")</f>
        <v/>
      </c>
      <c r="X170" s="83" t="str" cm="1">
        <f t="array" ref="X170">IF($C$6&lt;&gt;"x","",IF(OR(E170:W170&lt;&gt;""),"x",""))</f>
        <v/>
      </c>
      <c r="Y170" s="83" t="str">
        <f>IF($C$8="x", IF(VLOOKUP(B170,'(2) Gegevens per set'!B:Y, 22, FALSE) = "", "", VLOOKUP(B170,'(2) Gegevens per set'!B:Y, 22, FALSE)), "")</f>
        <v/>
      </c>
      <c r="Z170" s="83" t="str">
        <f>IF($C$9="x", IF(VLOOKUP(B170,'(2) Gegevens per set'!B:Y, 23, FALSE) = "", "", VLOOKUP(B170,'(2) Gegevens per set'!B:Y, 23, FALSE)), "")</f>
        <v/>
      </c>
      <c r="AA170" s="83" t="str">
        <f>IF($C$7="x", IF(VLOOKUP(B170,'(2) Gegevens per set'!B:Y, 24, FALSE) = "", "", VLOOKUP(B170,'(2) Gegevens per set'!B:Y, 24, FALSE)), "")</f>
        <v/>
      </c>
    </row>
    <row r="171" spans="2:27" x14ac:dyDescent="0.25">
      <c r="B171" s="60" t="s">
        <v>194</v>
      </c>
      <c r="C171" s="30" t="s">
        <v>32</v>
      </c>
      <c r="D171" s="30"/>
      <c r="E171" s="72" t="str">
        <f>IF($E$13="Ja", IF(VLOOKUP(B171,'(2) Gegevens per set'!B:V, 3, FALSE) = "", "", VLOOKUP(B171,'(2) Gegevens per set'!B:V, 3, FALSE)), "")</f>
        <v/>
      </c>
      <c r="F171" s="72" t="str">
        <f>IF($F$13="Ja", IF(VLOOKUP(B171,'(2) Gegevens per set'!B:V, 4, FALSE) = "", "", VLOOKUP(B171,'(2) Gegevens per set'!B:V, 4, FALSE)), "")</f>
        <v/>
      </c>
      <c r="G171" s="68" t="str">
        <f>IF($G$13="Ja", IF(VLOOKUP(B171,'(2) Gegevens per set'!B:V, 5, FALSE) = "", "", VLOOKUP(B171,'(2) Gegevens per set'!B:V, 5, FALSE)), "")</f>
        <v/>
      </c>
      <c r="H171" s="64" t="str">
        <f>IF($H$13="Ja", IF(VLOOKUP(B171,'(2) Gegevens per set'!B:V, 6, FALSE) = "", "", VLOOKUP(B171,'(2) Gegevens per set'!B:V, 6, FALSE)), "")</f>
        <v/>
      </c>
      <c r="I171" s="72" t="str">
        <f>IF($I$13="Ja", IF(VLOOKUP(B171,'(2) Gegevens per set'!B:V, 7, FALSE) = "", "", VLOOKUP(B171,'(2) Gegevens per set'!B:V, 7, FALSE)), "")</f>
        <v/>
      </c>
      <c r="J171" s="72" t="str">
        <f>IF($J$13="Ja", IF(VLOOKUP(B171,'(2) Gegevens per set'!B:V, 8, FALSE) = "", "", VLOOKUP(B171,'(2) Gegevens per set'!B:V, 8, FALSE)), "")</f>
        <v/>
      </c>
      <c r="K171" s="64" t="str">
        <f>IF($K$13="Ja", IF(VLOOKUP(B171,'(2) Gegevens per set'!B:V, 9, FALSE) = "", "", VLOOKUP(B171,'(2) Gegevens per set'!B:V, 9, FALSE)), "")</f>
        <v/>
      </c>
      <c r="L171" s="72" t="str">
        <f>IF($L$13="Ja", IF(VLOOKUP(B171,'(2) Gegevens per set'!B:V, 10, FALSE) = "", "", VLOOKUP(B171,'(2) Gegevens per set'!B:V, 10, FALSE)), "")</f>
        <v/>
      </c>
      <c r="M171" s="72" t="str">
        <f>IF($M$13="Ja", IF(VLOOKUP(B171,'(2) Gegevens per set'!B:V, 11, FALSE) = "", "", VLOOKUP(B171,'(2) Gegevens per set'!B:V, 11, FALSE)), "")</f>
        <v/>
      </c>
      <c r="N171" s="64" t="str">
        <f>IF($N$13="Ja", IF(VLOOKUP(B171,'(2) Gegevens per set'!B:V, 12, FALSE) = "", "", VLOOKUP(B171,'(2) Gegevens per set'!B:V, 12, FALSE)), "")</f>
        <v/>
      </c>
      <c r="O171" s="72" t="str">
        <f>IF($O$13="Ja", IF(VLOOKUP(B171,'(2) Gegevens per set'!B:V, 13, FALSE) = "", "", VLOOKUP(B171,'(2) Gegevens per set'!B:V, 13, FALSE)), "")</f>
        <v/>
      </c>
      <c r="P171" s="64" t="str">
        <f>IF($P$13="Ja", IF(VLOOKUP(B171,'(2) Gegevens per set'!B:V, 14, FALSE) = "", "", VLOOKUP(B171,'(2) Gegevens per set'!B:V, 14, FALSE)), "")</f>
        <v/>
      </c>
      <c r="Q171" s="72" t="str">
        <f>IF($Q$13="Ja", IF(VLOOKUP(B171,'(2) Gegevens per set'!B:V, 15, FALSE) = "", "", VLOOKUP(B171,'(2) Gegevens per set'!B:V, 15, FALSE)), "")</f>
        <v/>
      </c>
      <c r="R171" s="64" t="str">
        <f>IF($R$13="Ja", IF(VLOOKUP(B171,'(2) Gegevens per set'!B:V, 16, FALSE) = "", "", VLOOKUP(B171,'(2) Gegevens per set'!B:V, 16, FALSE)), "")</f>
        <v/>
      </c>
      <c r="S171" s="72" t="str">
        <f>IF($S$13="Ja", IF(VLOOKUP(B171,'(2) Gegevens per set'!B:V, 17, FALSE) = "", "", VLOOKUP(B171,'(2) Gegevens per set'!B:V, 17, FALSE)), "")</f>
        <v/>
      </c>
      <c r="T171" s="64" t="str">
        <f>IF($T$13="Ja", IF(VLOOKUP(B171,'(2) Gegevens per set'!B:V, 18, FALSE) = "", "", VLOOKUP(B171,'(2) Gegevens per set'!B:V, 18, FALSE)), "")</f>
        <v/>
      </c>
      <c r="U171" s="72" t="str">
        <f>IF($U$13="Ja", IF(VLOOKUP(B171,'(2) Gegevens per set'!B:V, 19, FALSE) = "", "", VLOOKUP(B171,'(2) Gegevens per set'!B:V, 19, FALSE)), "")</f>
        <v/>
      </c>
      <c r="V171" s="72" t="str">
        <f>IF($V$13="Ja", IF(VLOOKUP(B171,'(2) Gegevens per set'!B:V, 20, FALSE) = "", "", VLOOKUP(B171,'(2) Gegevens per set'!B:V, 20, FALSE)), "")</f>
        <v/>
      </c>
      <c r="W171" s="72" t="str">
        <f>IF($W$13="Ja", IF(VLOOKUP(B171,'(2) Gegevens per set'!B:V, 21, FALSE) = "", "", VLOOKUP(B171,'(2) Gegevens per set'!B:V, 21, FALSE)), "")</f>
        <v/>
      </c>
      <c r="X171" s="83" t="str" cm="1">
        <f t="array" ref="X171">IF($C$6&lt;&gt;"x","",IF(OR(E171:W171&lt;&gt;""),"x",""))</f>
        <v/>
      </c>
      <c r="Y171" s="83" t="str">
        <f>IF($C$8="x", IF(VLOOKUP(B171,'(2) Gegevens per set'!B:Y, 22, FALSE) = "", "", VLOOKUP(B171,'(2) Gegevens per set'!B:Y, 22, FALSE)), "")</f>
        <v/>
      </c>
      <c r="Z171" s="83" t="str">
        <f>IF($C$9="x", IF(VLOOKUP(B171,'(2) Gegevens per set'!B:Y, 23, FALSE) = "", "", VLOOKUP(B171,'(2) Gegevens per set'!B:Y, 23, FALSE)), "")</f>
        <v/>
      </c>
      <c r="AA171" s="83" t="str">
        <f>IF($C$7="x", IF(VLOOKUP(B171,'(2) Gegevens per set'!B:Y, 24, FALSE) = "", "", VLOOKUP(B171,'(2) Gegevens per set'!B:Y, 24, FALSE)), "")</f>
        <v/>
      </c>
    </row>
    <row r="172" spans="2:27" x14ac:dyDescent="0.25">
      <c r="B172" s="60" t="s">
        <v>195</v>
      </c>
      <c r="C172" s="30" t="s">
        <v>34</v>
      </c>
      <c r="D172" s="30"/>
      <c r="E172" s="72" t="str">
        <f>IF($E$13="Ja", IF(VLOOKUP(B172,'(2) Gegevens per set'!B:V, 3, FALSE) = "", "", VLOOKUP(B172,'(2) Gegevens per set'!B:V, 3, FALSE)), "")</f>
        <v/>
      </c>
      <c r="F172" s="72" t="str">
        <f>IF($F$13="Ja", IF(VLOOKUP(B172,'(2) Gegevens per set'!B:V, 4, FALSE) = "", "", VLOOKUP(B172,'(2) Gegevens per set'!B:V, 4, FALSE)), "")</f>
        <v/>
      </c>
      <c r="G172" s="68" t="str">
        <f>IF($G$13="Ja", IF(VLOOKUP(B172,'(2) Gegevens per set'!B:V, 5, FALSE) = "", "", VLOOKUP(B172,'(2) Gegevens per set'!B:V, 5, FALSE)), "")</f>
        <v/>
      </c>
      <c r="H172" s="64" t="str">
        <f>IF($H$13="Ja", IF(VLOOKUP(B172,'(2) Gegevens per set'!B:V, 6, FALSE) = "", "", VLOOKUP(B172,'(2) Gegevens per set'!B:V, 6, FALSE)), "")</f>
        <v/>
      </c>
      <c r="I172" s="72" t="str">
        <f>IF($I$13="Ja", IF(VLOOKUP(B172,'(2) Gegevens per set'!B:V, 7, FALSE) = "", "", VLOOKUP(B172,'(2) Gegevens per set'!B:V, 7, FALSE)), "")</f>
        <v/>
      </c>
      <c r="J172" s="72" t="str">
        <f>IF($J$13="Ja", IF(VLOOKUP(B172,'(2) Gegevens per set'!B:V, 8, FALSE) = "", "", VLOOKUP(B172,'(2) Gegevens per set'!B:V, 8, FALSE)), "")</f>
        <v/>
      </c>
      <c r="K172" s="64" t="str">
        <f>IF($K$13="Ja", IF(VLOOKUP(B172,'(2) Gegevens per set'!B:V, 9, FALSE) = "", "", VLOOKUP(B172,'(2) Gegevens per set'!B:V, 9, FALSE)), "")</f>
        <v/>
      </c>
      <c r="L172" s="72" t="str">
        <f>IF($L$13="Ja", IF(VLOOKUP(B172,'(2) Gegevens per set'!B:V, 10, FALSE) = "", "", VLOOKUP(B172,'(2) Gegevens per set'!B:V, 10, FALSE)), "")</f>
        <v/>
      </c>
      <c r="M172" s="72" t="str">
        <f>IF($M$13="Ja", IF(VLOOKUP(B172,'(2) Gegevens per set'!B:V, 11, FALSE) = "", "", VLOOKUP(B172,'(2) Gegevens per set'!B:V, 11, FALSE)), "")</f>
        <v/>
      </c>
      <c r="N172" s="64" t="str">
        <f>IF($N$13="Ja", IF(VLOOKUP(B172,'(2) Gegevens per set'!B:V, 12, FALSE) = "", "", VLOOKUP(B172,'(2) Gegevens per set'!B:V, 12, FALSE)), "")</f>
        <v/>
      </c>
      <c r="O172" s="72" t="str">
        <f>IF($O$13="Ja", IF(VLOOKUP(B172,'(2) Gegevens per set'!B:V, 13, FALSE) = "", "", VLOOKUP(B172,'(2) Gegevens per set'!B:V, 13, FALSE)), "")</f>
        <v/>
      </c>
      <c r="P172" s="64" t="str">
        <f>IF($P$13="Ja", IF(VLOOKUP(B172,'(2) Gegevens per set'!B:V, 14, FALSE) = "", "", VLOOKUP(B172,'(2) Gegevens per set'!B:V, 14, FALSE)), "")</f>
        <v/>
      </c>
      <c r="Q172" s="72" t="str">
        <f>IF($Q$13="Ja", IF(VLOOKUP(B172,'(2) Gegevens per set'!B:V, 15, FALSE) = "", "", VLOOKUP(B172,'(2) Gegevens per set'!B:V, 15, FALSE)), "")</f>
        <v/>
      </c>
      <c r="R172" s="64" t="str">
        <f>IF($R$13="Ja", IF(VLOOKUP(B172,'(2) Gegevens per set'!B:V, 16, FALSE) = "", "", VLOOKUP(B172,'(2) Gegevens per set'!B:V, 16, FALSE)), "")</f>
        <v/>
      </c>
      <c r="S172" s="72" t="str">
        <f>IF($S$13="Ja", IF(VLOOKUP(B172,'(2) Gegevens per set'!B:V, 17, FALSE) = "", "", VLOOKUP(B172,'(2) Gegevens per set'!B:V, 17, FALSE)), "")</f>
        <v/>
      </c>
      <c r="T172" s="64" t="str">
        <f>IF($T$13="Ja", IF(VLOOKUP(B172,'(2) Gegevens per set'!B:V, 18, FALSE) = "", "", VLOOKUP(B172,'(2) Gegevens per set'!B:V, 18, FALSE)), "")</f>
        <v/>
      </c>
      <c r="U172" s="72" t="str">
        <f>IF($U$13="Ja", IF(VLOOKUP(B172,'(2) Gegevens per set'!B:V, 19, FALSE) = "", "", VLOOKUP(B172,'(2) Gegevens per set'!B:V, 19, FALSE)), "")</f>
        <v/>
      </c>
      <c r="V172" s="72" t="str">
        <f>IF($V$13="Ja", IF(VLOOKUP(B172,'(2) Gegevens per set'!B:V, 20, FALSE) = "", "", VLOOKUP(B172,'(2) Gegevens per set'!B:V, 20, FALSE)), "")</f>
        <v/>
      </c>
      <c r="W172" s="72" t="str">
        <f>IF($W$13="Ja", IF(VLOOKUP(B172,'(2) Gegevens per set'!B:V, 21, FALSE) = "", "", VLOOKUP(B172,'(2) Gegevens per set'!B:V, 21, FALSE)), "")</f>
        <v/>
      </c>
      <c r="X172" s="83" t="str" cm="1">
        <f t="array" ref="X172">IF($C$6&lt;&gt;"x","",IF(OR(E172:W172&lt;&gt;""),"x",""))</f>
        <v/>
      </c>
      <c r="Y172" s="83" t="str">
        <f>IF($C$8="x", IF(VLOOKUP(B172,'(2) Gegevens per set'!B:Y, 22, FALSE) = "", "", VLOOKUP(B172,'(2) Gegevens per set'!B:Y, 22, FALSE)), "")</f>
        <v/>
      </c>
      <c r="Z172" s="83" t="str">
        <f>IF($C$9="x", IF(VLOOKUP(B172,'(2) Gegevens per set'!B:Y, 23, FALSE) = "", "", VLOOKUP(B172,'(2) Gegevens per set'!B:Y, 23, FALSE)), "")</f>
        <v/>
      </c>
      <c r="AA172" s="83" t="str">
        <f>IF($C$7="x", IF(VLOOKUP(B172,'(2) Gegevens per set'!B:Y, 24, FALSE) = "", "", VLOOKUP(B172,'(2) Gegevens per set'!B:Y, 24, FALSE)), "")</f>
        <v/>
      </c>
    </row>
    <row r="173" spans="2:27" x14ac:dyDescent="0.25">
      <c r="B173" s="60" t="s">
        <v>196</v>
      </c>
      <c r="C173" s="30" t="s">
        <v>36</v>
      </c>
      <c r="D173" s="30"/>
      <c r="E173" s="72" t="str">
        <f>IF($E$13="Ja", IF(VLOOKUP(B173,'(2) Gegevens per set'!B:V, 3, FALSE) = "", "", VLOOKUP(B173,'(2) Gegevens per set'!B:V, 3, FALSE)), "")</f>
        <v/>
      </c>
      <c r="F173" s="72" t="str">
        <f>IF($F$13="Ja", IF(VLOOKUP(B173,'(2) Gegevens per set'!B:V, 4, FALSE) = "", "", VLOOKUP(B173,'(2) Gegevens per set'!B:V, 4, FALSE)), "")</f>
        <v/>
      </c>
      <c r="G173" s="68" t="str">
        <f>IF($G$13="Ja", IF(VLOOKUP(B173,'(2) Gegevens per set'!B:V, 5, FALSE) = "", "", VLOOKUP(B173,'(2) Gegevens per set'!B:V, 5, FALSE)), "")</f>
        <v/>
      </c>
      <c r="H173" s="64" t="str">
        <f>IF($H$13="Ja", IF(VLOOKUP(B173,'(2) Gegevens per set'!B:V, 6, FALSE) = "", "", VLOOKUP(B173,'(2) Gegevens per set'!B:V, 6, FALSE)), "")</f>
        <v/>
      </c>
      <c r="I173" s="72" t="str">
        <f>IF($I$13="Ja", IF(VLOOKUP(B173,'(2) Gegevens per set'!B:V, 7, FALSE) = "", "", VLOOKUP(B173,'(2) Gegevens per set'!B:V, 7, FALSE)), "")</f>
        <v/>
      </c>
      <c r="J173" s="72" t="str">
        <f>IF($J$13="Ja", IF(VLOOKUP(B173,'(2) Gegevens per set'!B:V, 8, FALSE) = "", "", VLOOKUP(B173,'(2) Gegevens per set'!B:V, 8, FALSE)), "")</f>
        <v/>
      </c>
      <c r="K173" s="64" t="str">
        <f>IF($K$13="Ja", IF(VLOOKUP(B173,'(2) Gegevens per set'!B:V, 9, FALSE) = "", "", VLOOKUP(B173,'(2) Gegevens per set'!B:V, 9, FALSE)), "")</f>
        <v/>
      </c>
      <c r="L173" s="72" t="str">
        <f>IF($L$13="Ja", IF(VLOOKUP(B173,'(2) Gegevens per set'!B:V, 10, FALSE) = "", "", VLOOKUP(B173,'(2) Gegevens per set'!B:V, 10, FALSE)), "")</f>
        <v/>
      </c>
      <c r="M173" s="72" t="str">
        <f>IF($M$13="Ja", IF(VLOOKUP(B173,'(2) Gegevens per set'!B:V, 11, FALSE) = "", "", VLOOKUP(B173,'(2) Gegevens per set'!B:V, 11, FALSE)), "")</f>
        <v/>
      </c>
      <c r="N173" s="64" t="str">
        <f>IF($N$13="Ja", IF(VLOOKUP(B173,'(2) Gegevens per set'!B:V, 12, FALSE) = "", "", VLOOKUP(B173,'(2) Gegevens per set'!B:V, 12, FALSE)), "")</f>
        <v/>
      </c>
      <c r="O173" s="72" t="str">
        <f>IF($O$13="Ja", IF(VLOOKUP(B173,'(2) Gegevens per set'!B:V, 13, FALSE) = "", "", VLOOKUP(B173,'(2) Gegevens per set'!B:V, 13, FALSE)), "")</f>
        <v/>
      </c>
      <c r="P173" s="64" t="str">
        <f>IF($P$13="Ja", IF(VLOOKUP(B173,'(2) Gegevens per set'!B:V, 14, FALSE) = "", "", VLOOKUP(B173,'(2) Gegevens per set'!B:V, 14, FALSE)), "")</f>
        <v/>
      </c>
      <c r="Q173" s="72" t="str">
        <f>IF($Q$13="Ja", IF(VLOOKUP(B173,'(2) Gegevens per set'!B:V, 15, FALSE) = "", "", VLOOKUP(B173,'(2) Gegevens per set'!B:V, 15, FALSE)), "")</f>
        <v/>
      </c>
      <c r="R173" s="64" t="str">
        <f>IF($R$13="Ja", IF(VLOOKUP(B173,'(2) Gegevens per set'!B:V, 16, FALSE) = "", "", VLOOKUP(B173,'(2) Gegevens per set'!B:V, 16, FALSE)), "")</f>
        <v/>
      </c>
      <c r="S173" s="72" t="str">
        <f>IF($S$13="Ja", IF(VLOOKUP(B173,'(2) Gegevens per set'!B:V, 17, FALSE) = "", "", VLOOKUP(B173,'(2) Gegevens per set'!B:V, 17, FALSE)), "")</f>
        <v/>
      </c>
      <c r="T173" s="64" t="str">
        <f>IF($T$13="Ja", IF(VLOOKUP(B173,'(2) Gegevens per set'!B:V, 18, FALSE) = "", "", VLOOKUP(B173,'(2) Gegevens per set'!B:V, 18, FALSE)), "")</f>
        <v/>
      </c>
      <c r="U173" s="72" t="str">
        <f>IF($U$13="Ja", IF(VLOOKUP(B173,'(2) Gegevens per set'!B:V, 19, FALSE) = "", "", VLOOKUP(B173,'(2) Gegevens per set'!B:V, 19, FALSE)), "")</f>
        <v/>
      </c>
      <c r="V173" s="72" t="str">
        <f>IF($V$13="Ja", IF(VLOOKUP(B173,'(2) Gegevens per set'!B:V, 20, FALSE) = "", "", VLOOKUP(B173,'(2) Gegevens per set'!B:V, 20, FALSE)), "")</f>
        <v/>
      </c>
      <c r="W173" s="72" t="str">
        <f>IF($W$13="Ja", IF(VLOOKUP(B173,'(2) Gegevens per set'!B:V, 21, FALSE) = "", "", VLOOKUP(B173,'(2) Gegevens per set'!B:V, 21, FALSE)), "")</f>
        <v/>
      </c>
      <c r="X173" s="83" t="str" cm="1">
        <f t="array" ref="X173">IF($C$6&lt;&gt;"x","",IF(OR(E173:W173&lt;&gt;""),"x",""))</f>
        <v/>
      </c>
      <c r="Y173" s="83" t="str">
        <f>IF($C$8="x", IF(VLOOKUP(B173,'(2) Gegevens per set'!B:Y, 22, FALSE) = "", "", VLOOKUP(B173,'(2) Gegevens per set'!B:Y, 22, FALSE)), "")</f>
        <v/>
      </c>
      <c r="Z173" s="83" t="str">
        <f>IF($C$9="x", IF(VLOOKUP(B173,'(2) Gegevens per set'!B:Y, 23, FALSE) = "", "", VLOOKUP(B173,'(2) Gegevens per set'!B:Y, 23, FALSE)), "")</f>
        <v/>
      </c>
      <c r="AA173" s="83" t="str">
        <f>IF($C$7="x", IF(VLOOKUP(B173,'(2) Gegevens per set'!B:Y, 24, FALSE) = "", "", VLOOKUP(B173,'(2) Gegevens per set'!B:Y, 24, FALSE)), "")</f>
        <v/>
      </c>
    </row>
    <row r="174" spans="2:27" x14ac:dyDescent="0.25">
      <c r="B174" s="60" t="s">
        <v>197</v>
      </c>
      <c r="C174" s="30" t="s">
        <v>38</v>
      </c>
      <c r="D174" s="30"/>
      <c r="E174" s="72" t="str">
        <f>IF($E$13="Ja", IF(VLOOKUP(B174,'(2) Gegevens per set'!B:V, 3, FALSE) = "", "", VLOOKUP(B174,'(2) Gegevens per set'!B:V, 3, FALSE)), "")</f>
        <v/>
      </c>
      <c r="F174" s="72" t="str">
        <f>IF($F$13="Ja", IF(VLOOKUP(B174,'(2) Gegevens per set'!B:V, 4, FALSE) = "", "", VLOOKUP(B174,'(2) Gegevens per set'!B:V, 4, FALSE)), "")</f>
        <v/>
      </c>
      <c r="G174" s="68" t="str">
        <f>IF($G$13="Ja", IF(VLOOKUP(B174,'(2) Gegevens per set'!B:V, 5, FALSE) = "", "", VLOOKUP(B174,'(2) Gegevens per set'!B:V, 5, FALSE)), "")</f>
        <v/>
      </c>
      <c r="H174" s="64" t="str">
        <f>IF($H$13="Ja", IF(VLOOKUP(B174,'(2) Gegevens per set'!B:V, 6, FALSE) = "", "", VLOOKUP(B174,'(2) Gegevens per set'!B:V, 6, FALSE)), "")</f>
        <v/>
      </c>
      <c r="I174" s="72" t="str">
        <f>IF($I$13="Ja", IF(VLOOKUP(B174,'(2) Gegevens per set'!B:V, 7, FALSE) = "", "", VLOOKUP(B174,'(2) Gegevens per set'!B:V, 7, FALSE)), "")</f>
        <v/>
      </c>
      <c r="J174" s="72" t="str">
        <f>IF($J$13="Ja", IF(VLOOKUP(B174,'(2) Gegevens per set'!B:V, 8, FALSE) = "", "", VLOOKUP(B174,'(2) Gegevens per set'!B:V, 8, FALSE)), "")</f>
        <v/>
      </c>
      <c r="K174" s="64" t="str">
        <f>IF($K$13="Ja", IF(VLOOKUP(B174,'(2) Gegevens per set'!B:V, 9, FALSE) = "", "", VLOOKUP(B174,'(2) Gegevens per set'!B:V, 9, FALSE)), "")</f>
        <v/>
      </c>
      <c r="L174" s="72" t="str">
        <f>IF($L$13="Ja", IF(VLOOKUP(B174,'(2) Gegevens per set'!B:V, 10, FALSE) = "", "", VLOOKUP(B174,'(2) Gegevens per set'!B:V, 10, FALSE)), "")</f>
        <v/>
      </c>
      <c r="M174" s="72" t="str">
        <f>IF($M$13="Ja", IF(VLOOKUP(B174,'(2) Gegevens per set'!B:V, 11, FALSE) = "", "", VLOOKUP(B174,'(2) Gegevens per set'!B:V, 11, FALSE)), "")</f>
        <v/>
      </c>
      <c r="N174" s="64" t="str">
        <f>IF($N$13="Ja", IF(VLOOKUP(B174,'(2) Gegevens per set'!B:V, 12, FALSE) = "", "", VLOOKUP(B174,'(2) Gegevens per set'!B:V, 12, FALSE)), "")</f>
        <v/>
      </c>
      <c r="O174" s="72" t="str">
        <f>IF($O$13="Ja", IF(VLOOKUP(B174,'(2) Gegevens per set'!B:V, 13, FALSE) = "", "", VLOOKUP(B174,'(2) Gegevens per set'!B:V, 13, FALSE)), "")</f>
        <v/>
      </c>
      <c r="P174" s="64" t="str">
        <f>IF($P$13="Ja", IF(VLOOKUP(B174,'(2) Gegevens per set'!B:V, 14, FALSE) = "", "", VLOOKUP(B174,'(2) Gegevens per set'!B:V, 14, FALSE)), "")</f>
        <v/>
      </c>
      <c r="Q174" s="72" t="str">
        <f>IF($Q$13="Ja", IF(VLOOKUP(B174,'(2) Gegevens per set'!B:V, 15, FALSE) = "", "", VLOOKUP(B174,'(2) Gegevens per set'!B:V, 15, FALSE)), "")</f>
        <v/>
      </c>
      <c r="R174" s="64" t="str">
        <f>IF($R$13="Ja", IF(VLOOKUP(B174,'(2) Gegevens per set'!B:V, 16, FALSE) = "", "", VLOOKUP(B174,'(2) Gegevens per set'!B:V, 16, FALSE)), "")</f>
        <v/>
      </c>
      <c r="S174" s="72" t="str">
        <f>IF($S$13="Ja", IF(VLOOKUP(B174,'(2) Gegevens per set'!B:V, 17, FALSE) = "", "", VLOOKUP(B174,'(2) Gegevens per set'!B:V, 17, FALSE)), "")</f>
        <v/>
      </c>
      <c r="T174" s="64" t="str">
        <f>IF($T$13="Ja", IF(VLOOKUP(B174,'(2) Gegevens per set'!B:V, 18, FALSE) = "", "", VLOOKUP(B174,'(2) Gegevens per set'!B:V, 18, FALSE)), "")</f>
        <v/>
      </c>
      <c r="U174" s="72" t="str">
        <f>IF($U$13="Ja", IF(VLOOKUP(B174,'(2) Gegevens per set'!B:V, 19, FALSE) = "", "", VLOOKUP(B174,'(2) Gegevens per set'!B:V, 19, FALSE)), "")</f>
        <v/>
      </c>
      <c r="V174" s="72" t="str">
        <f>IF($V$13="Ja", IF(VLOOKUP(B174,'(2) Gegevens per set'!B:V, 20, FALSE) = "", "", VLOOKUP(B174,'(2) Gegevens per set'!B:V, 20, FALSE)), "")</f>
        <v/>
      </c>
      <c r="W174" s="72" t="str">
        <f>IF($W$13="Ja", IF(VLOOKUP(B174,'(2) Gegevens per set'!B:V, 21, FALSE) = "", "", VLOOKUP(B174,'(2) Gegevens per set'!B:V, 21, FALSE)), "")</f>
        <v/>
      </c>
      <c r="X174" s="83" t="str" cm="1">
        <f t="array" ref="X174">IF($C$6&lt;&gt;"x","",IF(OR(E174:W174&lt;&gt;""),"x",""))</f>
        <v/>
      </c>
      <c r="Y174" s="83" t="str">
        <f>IF($C$8="x", IF(VLOOKUP(B174,'(2) Gegevens per set'!B:Y, 22, FALSE) = "", "", VLOOKUP(B174,'(2) Gegevens per set'!B:Y, 22, FALSE)), "")</f>
        <v/>
      </c>
      <c r="Z174" s="83" t="str">
        <f>IF($C$9="x", IF(VLOOKUP(B174,'(2) Gegevens per set'!B:Y, 23, FALSE) = "", "", VLOOKUP(B174,'(2) Gegevens per set'!B:Y, 23, FALSE)), "")</f>
        <v/>
      </c>
      <c r="AA174" s="83" t="str">
        <f>IF($C$7="x", IF(VLOOKUP(B174,'(2) Gegevens per set'!B:Y, 24, FALSE) = "", "", VLOOKUP(B174,'(2) Gegevens per set'!B:Y, 24, FALSE)), "")</f>
        <v/>
      </c>
    </row>
    <row r="175" spans="2:27" x14ac:dyDescent="0.25">
      <c r="B175" s="60" t="s">
        <v>198</v>
      </c>
      <c r="C175" s="30" t="s">
        <v>40</v>
      </c>
      <c r="D175" s="30"/>
      <c r="E175" s="72" t="str">
        <f>IF($E$13="Ja", IF(VLOOKUP(B175,'(2) Gegevens per set'!B:V, 3, FALSE) = "", "", VLOOKUP(B175,'(2) Gegevens per set'!B:V, 3, FALSE)), "")</f>
        <v/>
      </c>
      <c r="F175" s="72" t="str">
        <f>IF($F$13="Ja", IF(VLOOKUP(B175,'(2) Gegevens per set'!B:V, 4, FALSE) = "", "", VLOOKUP(B175,'(2) Gegevens per set'!B:V, 4, FALSE)), "")</f>
        <v/>
      </c>
      <c r="G175" s="68" t="str">
        <f>IF($G$13="Ja", IF(VLOOKUP(B175,'(2) Gegevens per set'!B:V, 5, FALSE) = "", "", VLOOKUP(B175,'(2) Gegevens per set'!B:V, 5, FALSE)), "")</f>
        <v/>
      </c>
      <c r="H175" s="64" t="str">
        <f>IF($H$13="Ja", IF(VLOOKUP(B175,'(2) Gegevens per set'!B:V, 6, FALSE) = "", "", VLOOKUP(B175,'(2) Gegevens per set'!B:V, 6, FALSE)), "")</f>
        <v/>
      </c>
      <c r="I175" s="72" t="str">
        <f>IF($I$13="Ja", IF(VLOOKUP(B175,'(2) Gegevens per set'!B:V, 7, FALSE) = "", "", VLOOKUP(B175,'(2) Gegevens per set'!B:V, 7, FALSE)), "")</f>
        <v/>
      </c>
      <c r="J175" s="72" t="str">
        <f>IF($J$13="Ja", IF(VLOOKUP(B175,'(2) Gegevens per set'!B:V, 8, FALSE) = "", "", VLOOKUP(B175,'(2) Gegevens per set'!B:V, 8, FALSE)), "")</f>
        <v/>
      </c>
      <c r="K175" s="64" t="str">
        <f>IF($K$13="Ja", IF(VLOOKUP(B175,'(2) Gegevens per set'!B:V, 9, FALSE) = "", "", VLOOKUP(B175,'(2) Gegevens per set'!B:V, 9, FALSE)), "")</f>
        <v/>
      </c>
      <c r="L175" s="72" t="str">
        <f>IF($L$13="Ja", IF(VLOOKUP(B175,'(2) Gegevens per set'!B:V, 10, FALSE) = "", "", VLOOKUP(B175,'(2) Gegevens per set'!B:V, 10, FALSE)), "")</f>
        <v/>
      </c>
      <c r="M175" s="72" t="str">
        <f>IF($M$13="Ja", IF(VLOOKUP(B175,'(2) Gegevens per set'!B:V, 11, FALSE) = "", "", VLOOKUP(B175,'(2) Gegevens per set'!B:V, 11, FALSE)), "")</f>
        <v/>
      </c>
      <c r="N175" s="64" t="str">
        <f>IF($N$13="Ja", IF(VLOOKUP(B175,'(2) Gegevens per set'!B:V, 12, FALSE) = "", "", VLOOKUP(B175,'(2) Gegevens per set'!B:V, 12, FALSE)), "")</f>
        <v/>
      </c>
      <c r="O175" s="72" t="str">
        <f>IF($O$13="Ja", IF(VLOOKUP(B175,'(2) Gegevens per set'!B:V, 13, FALSE) = "", "", VLOOKUP(B175,'(2) Gegevens per set'!B:V, 13, FALSE)), "")</f>
        <v/>
      </c>
      <c r="P175" s="64" t="str">
        <f>IF($P$13="Ja", IF(VLOOKUP(B175,'(2) Gegevens per set'!B:V, 14, FALSE) = "", "", VLOOKUP(B175,'(2) Gegevens per set'!B:V, 14, FALSE)), "")</f>
        <v/>
      </c>
      <c r="Q175" s="72" t="str">
        <f>IF($Q$13="Ja", IF(VLOOKUP(B175,'(2) Gegevens per set'!B:V, 15, FALSE) = "", "", VLOOKUP(B175,'(2) Gegevens per set'!B:V, 15, FALSE)), "")</f>
        <v/>
      </c>
      <c r="R175" s="64" t="str">
        <f>IF($R$13="Ja", IF(VLOOKUP(B175,'(2) Gegevens per set'!B:V, 16, FALSE) = "", "", VLOOKUP(B175,'(2) Gegevens per set'!B:V, 16, FALSE)), "")</f>
        <v/>
      </c>
      <c r="S175" s="72" t="str">
        <f>IF($S$13="Ja", IF(VLOOKUP(B175,'(2) Gegevens per set'!B:V, 17, FALSE) = "", "", VLOOKUP(B175,'(2) Gegevens per set'!B:V, 17, FALSE)), "")</f>
        <v/>
      </c>
      <c r="T175" s="64" t="str">
        <f>IF($T$13="Ja", IF(VLOOKUP(B175,'(2) Gegevens per set'!B:V, 18, FALSE) = "", "", VLOOKUP(B175,'(2) Gegevens per set'!B:V, 18, FALSE)), "")</f>
        <v/>
      </c>
      <c r="U175" s="72" t="str">
        <f>IF($U$13="Ja", IF(VLOOKUP(B175,'(2) Gegevens per set'!B:V, 19, FALSE) = "", "", VLOOKUP(B175,'(2) Gegevens per set'!B:V, 19, FALSE)), "")</f>
        <v/>
      </c>
      <c r="V175" s="72" t="str">
        <f>IF($V$13="Ja", IF(VLOOKUP(B175,'(2) Gegevens per set'!B:V, 20, FALSE) = "", "", VLOOKUP(B175,'(2) Gegevens per set'!B:V, 20, FALSE)), "")</f>
        <v/>
      </c>
      <c r="W175" s="72" t="str">
        <f>IF($W$13="Ja", IF(VLOOKUP(B175,'(2) Gegevens per set'!B:V, 21, FALSE) = "", "", VLOOKUP(B175,'(2) Gegevens per set'!B:V, 21, FALSE)), "")</f>
        <v/>
      </c>
      <c r="X175" s="83" t="str" cm="1">
        <f t="array" ref="X175">IF($C$6&lt;&gt;"x","",IF(OR(E175:W175&lt;&gt;""),"x",""))</f>
        <v/>
      </c>
      <c r="Y175" s="83" t="str">
        <f>IF($C$8="x", IF(VLOOKUP(B175,'(2) Gegevens per set'!B:Y, 22, FALSE) = "", "", VLOOKUP(B175,'(2) Gegevens per set'!B:Y, 22, FALSE)), "")</f>
        <v/>
      </c>
      <c r="Z175" s="83" t="str">
        <f>IF($C$9="x", IF(VLOOKUP(B175,'(2) Gegevens per set'!B:Y, 23, FALSE) = "", "", VLOOKUP(B175,'(2) Gegevens per set'!B:Y, 23, FALSE)), "")</f>
        <v/>
      </c>
      <c r="AA175" s="83" t="str">
        <f>IF($C$7="x", IF(VLOOKUP(B175,'(2) Gegevens per set'!B:Y, 24, FALSE) = "", "", VLOOKUP(B175,'(2) Gegevens per set'!B:Y, 24, FALSE)), "")</f>
        <v/>
      </c>
    </row>
    <row r="176" spans="2:27" x14ac:dyDescent="0.25">
      <c r="B176" s="60" t="s">
        <v>199</v>
      </c>
      <c r="C176" s="30" t="s">
        <v>42</v>
      </c>
      <c r="D176" s="30"/>
      <c r="E176" s="72" t="str">
        <f>IF($E$13="Ja", IF(VLOOKUP(B176,'(2) Gegevens per set'!B:V, 3, FALSE) = "", "", VLOOKUP(B176,'(2) Gegevens per set'!B:V, 3, FALSE)), "")</f>
        <v/>
      </c>
      <c r="F176" s="72" t="str">
        <f>IF($F$13="Ja", IF(VLOOKUP(B176,'(2) Gegevens per set'!B:V, 4, FALSE) = "", "", VLOOKUP(B176,'(2) Gegevens per set'!B:V, 4, FALSE)), "")</f>
        <v/>
      </c>
      <c r="G176" s="68" t="str">
        <f>IF($G$13="Ja", IF(VLOOKUP(B176,'(2) Gegevens per set'!B:V, 5, FALSE) = "", "", VLOOKUP(B176,'(2) Gegevens per set'!B:V, 5, FALSE)), "")</f>
        <v/>
      </c>
      <c r="H176" s="64" t="str">
        <f>IF($H$13="Ja", IF(VLOOKUP(B176,'(2) Gegevens per set'!B:V, 6, FALSE) = "", "", VLOOKUP(B176,'(2) Gegevens per set'!B:V, 6, FALSE)), "")</f>
        <v/>
      </c>
      <c r="I176" s="72" t="str">
        <f>IF($I$13="Ja", IF(VLOOKUP(B176,'(2) Gegevens per set'!B:V, 7, FALSE) = "", "", VLOOKUP(B176,'(2) Gegevens per set'!B:V, 7, FALSE)), "")</f>
        <v/>
      </c>
      <c r="J176" s="72" t="str">
        <f>IF($J$13="Ja", IF(VLOOKUP(B176,'(2) Gegevens per set'!B:V, 8, FALSE) = "", "", VLOOKUP(B176,'(2) Gegevens per set'!B:V, 8, FALSE)), "")</f>
        <v/>
      </c>
      <c r="K176" s="64" t="str">
        <f>IF($K$13="Ja", IF(VLOOKUP(B176,'(2) Gegevens per set'!B:V, 9, FALSE) = "", "", VLOOKUP(B176,'(2) Gegevens per set'!B:V, 9, FALSE)), "")</f>
        <v/>
      </c>
      <c r="L176" s="72" t="str">
        <f>IF($L$13="Ja", IF(VLOOKUP(B176,'(2) Gegevens per set'!B:V, 10, FALSE) = "", "", VLOOKUP(B176,'(2) Gegevens per set'!B:V, 10, FALSE)), "")</f>
        <v/>
      </c>
      <c r="M176" s="72" t="str">
        <f>IF($M$13="Ja", IF(VLOOKUP(B176,'(2) Gegevens per set'!B:V, 11, FALSE) = "", "", VLOOKUP(B176,'(2) Gegevens per set'!B:V, 11, FALSE)), "")</f>
        <v/>
      </c>
      <c r="N176" s="64" t="str">
        <f>IF($N$13="Ja", IF(VLOOKUP(B176,'(2) Gegevens per set'!B:V, 12, FALSE) = "", "", VLOOKUP(B176,'(2) Gegevens per set'!B:V, 12, FALSE)), "")</f>
        <v/>
      </c>
      <c r="O176" s="72" t="str">
        <f>IF($O$13="Ja", IF(VLOOKUP(B176,'(2) Gegevens per set'!B:V, 13, FALSE) = "", "", VLOOKUP(B176,'(2) Gegevens per set'!B:V, 13, FALSE)), "")</f>
        <v/>
      </c>
      <c r="P176" s="64" t="str">
        <f>IF($P$13="Ja", IF(VLOOKUP(B176,'(2) Gegevens per set'!B:V, 14, FALSE) = "", "", VLOOKUP(B176,'(2) Gegevens per set'!B:V, 14, FALSE)), "")</f>
        <v/>
      </c>
      <c r="Q176" s="72" t="str">
        <f>IF($Q$13="Ja", IF(VLOOKUP(B176,'(2) Gegevens per set'!B:V, 15, FALSE) = "", "", VLOOKUP(B176,'(2) Gegevens per set'!B:V, 15, FALSE)), "")</f>
        <v/>
      </c>
      <c r="R176" s="64" t="str">
        <f>IF($R$13="Ja", IF(VLOOKUP(B176,'(2) Gegevens per set'!B:V, 16, FALSE) = "", "", VLOOKUP(B176,'(2) Gegevens per set'!B:V, 16, FALSE)), "")</f>
        <v/>
      </c>
      <c r="S176" s="72" t="str">
        <f>IF($S$13="Ja", IF(VLOOKUP(B176,'(2) Gegevens per set'!B:V, 17, FALSE) = "", "", VLOOKUP(B176,'(2) Gegevens per set'!B:V, 17, FALSE)), "")</f>
        <v/>
      </c>
      <c r="T176" s="64" t="str">
        <f>IF($T$13="Ja", IF(VLOOKUP(B176,'(2) Gegevens per set'!B:V, 18, FALSE) = "", "", VLOOKUP(B176,'(2) Gegevens per set'!B:V, 18, FALSE)), "")</f>
        <v/>
      </c>
      <c r="U176" s="72" t="str">
        <f>IF($U$13="Ja", IF(VLOOKUP(B176,'(2) Gegevens per set'!B:V, 19, FALSE) = "", "", VLOOKUP(B176,'(2) Gegevens per set'!B:V, 19, FALSE)), "")</f>
        <v/>
      </c>
      <c r="V176" s="72" t="str">
        <f>IF($V$13="Ja", IF(VLOOKUP(B176,'(2) Gegevens per set'!B:V, 20, FALSE) = "", "", VLOOKUP(B176,'(2) Gegevens per set'!B:V, 20, FALSE)), "")</f>
        <v/>
      </c>
      <c r="W176" s="72" t="str">
        <f>IF($W$13="Ja", IF(VLOOKUP(B176,'(2) Gegevens per set'!B:V, 21, FALSE) = "", "", VLOOKUP(B176,'(2) Gegevens per set'!B:V, 21, FALSE)), "")</f>
        <v/>
      </c>
      <c r="X176" s="83" t="str" cm="1">
        <f t="array" ref="X176">IF($C$6&lt;&gt;"x","",IF(OR(E176:W176&lt;&gt;""),"x",""))</f>
        <v/>
      </c>
      <c r="Y176" s="83" t="str">
        <f>IF($C$8="x", IF(VLOOKUP(B176,'(2) Gegevens per set'!B:Y, 22, FALSE) = "", "", VLOOKUP(B176,'(2) Gegevens per set'!B:Y, 22, FALSE)), "")</f>
        <v/>
      </c>
      <c r="Z176" s="83" t="str">
        <f>IF($C$9="x", IF(VLOOKUP(B176,'(2) Gegevens per set'!B:Y, 23, FALSE) = "", "", VLOOKUP(B176,'(2) Gegevens per set'!B:Y, 23, FALSE)), "")</f>
        <v/>
      </c>
      <c r="AA176" s="83" t="str">
        <f>IF($C$7="x", IF(VLOOKUP(B176,'(2) Gegevens per set'!B:Y, 24, FALSE) = "", "", VLOOKUP(B176,'(2) Gegevens per set'!B:Y, 24, FALSE)), "")</f>
        <v/>
      </c>
    </row>
    <row r="177" spans="2:27" x14ac:dyDescent="0.25">
      <c r="B177" s="31" t="s">
        <v>200</v>
      </c>
      <c r="C177" s="59" t="s">
        <v>44</v>
      </c>
      <c r="D177" s="59"/>
      <c r="E177" s="72" t="str">
        <f>IF($E$13="Ja", IF(VLOOKUP(B177,'(2) Gegevens per set'!B:V, 3, FALSE) = "", "", VLOOKUP(B177,'(2) Gegevens per set'!B:V, 3, FALSE)), "")</f>
        <v/>
      </c>
      <c r="F177" s="72" t="str">
        <f>IF($F$13="Ja", IF(VLOOKUP(B177,'(2) Gegevens per set'!B:V, 4, FALSE) = "", "", VLOOKUP(B177,'(2) Gegevens per set'!B:V, 4, FALSE)), "")</f>
        <v/>
      </c>
      <c r="G177" s="68" t="str">
        <f>IF($G$13="Ja", IF(VLOOKUP(B177,'(2) Gegevens per set'!B:V, 5, FALSE) = "", "", VLOOKUP(B177,'(2) Gegevens per set'!B:V, 5, FALSE)), "")</f>
        <v/>
      </c>
      <c r="H177" s="64" t="str">
        <f>IF($H$13="Ja", IF(VLOOKUP(B177,'(2) Gegevens per set'!B:V, 6, FALSE) = "", "", VLOOKUP(B177,'(2) Gegevens per set'!B:V, 6, FALSE)), "")</f>
        <v/>
      </c>
      <c r="I177" s="72" t="str">
        <f>IF($I$13="Ja", IF(VLOOKUP(B177,'(2) Gegevens per set'!B:V, 7, FALSE) = "", "", VLOOKUP(B177,'(2) Gegevens per set'!B:V, 7, FALSE)), "")</f>
        <v/>
      </c>
      <c r="J177" s="72" t="str">
        <f>IF($J$13="Ja", IF(VLOOKUP(B177,'(2) Gegevens per set'!B:V, 8, FALSE) = "", "", VLOOKUP(B177,'(2) Gegevens per set'!B:V, 8, FALSE)), "")</f>
        <v/>
      </c>
      <c r="K177" s="64" t="str">
        <f>IF($K$13="Ja", IF(VLOOKUP(B177,'(2) Gegevens per set'!B:V, 9, FALSE) = "", "", VLOOKUP(B177,'(2) Gegevens per set'!B:V, 9, FALSE)), "")</f>
        <v/>
      </c>
      <c r="L177" s="72" t="str">
        <f>IF($L$13="Ja", IF(VLOOKUP(B177,'(2) Gegevens per set'!B:V, 10, FALSE) = "", "", VLOOKUP(B177,'(2) Gegevens per set'!B:V, 10, FALSE)), "")</f>
        <v/>
      </c>
      <c r="M177" s="72" t="str">
        <f>IF($M$13="Ja", IF(VLOOKUP(B177,'(2) Gegevens per set'!B:V, 11, FALSE) = "", "", VLOOKUP(B177,'(2) Gegevens per set'!B:V, 11, FALSE)), "")</f>
        <v/>
      </c>
      <c r="N177" s="64" t="str">
        <f>IF($N$13="Ja", IF(VLOOKUP(B177,'(2) Gegevens per set'!B:V, 12, FALSE) = "", "", VLOOKUP(B177,'(2) Gegevens per set'!B:V, 12, FALSE)), "")</f>
        <v/>
      </c>
      <c r="O177" s="72" t="str">
        <f>IF($O$13="Ja", IF(VLOOKUP(B177,'(2) Gegevens per set'!B:V, 13, FALSE) = "", "", VLOOKUP(B177,'(2) Gegevens per set'!B:V, 13, FALSE)), "")</f>
        <v/>
      </c>
      <c r="P177" s="64" t="str">
        <f>IF($P$13="Ja", IF(VLOOKUP(B177,'(2) Gegevens per set'!B:V, 14, FALSE) = "", "", VLOOKUP(B177,'(2) Gegevens per set'!B:V, 14, FALSE)), "")</f>
        <v/>
      </c>
      <c r="Q177" s="72" t="str">
        <f>IF($Q$13="Ja", IF(VLOOKUP(B177,'(2) Gegevens per set'!B:V, 15, FALSE) = "", "", VLOOKUP(B177,'(2) Gegevens per set'!B:V, 15, FALSE)), "")</f>
        <v/>
      </c>
      <c r="R177" s="64" t="str">
        <f>IF($R$13="Ja", IF(VLOOKUP(B177,'(2) Gegevens per set'!B:V, 16, FALSE) = "", "", VLOOKUP(B177,'(2) Gegevens per set'!B:V, 16, FALSE)), "")</f>
        <v/>
      </c>
      <c r="S177" s="72" t="str">
        <f>IF($S$13="Ja", IF(VLOOKUP(B177,'(2) Gegevens per set'!B:V, 17, FALSE) = "", "", VLOOKUP(B177,'(2) Gegevens per set'!B:V, 17, FALSE)), "")</f>
        <v/>
      </c>
      <c r="T177" s="64" t="str">
        <f>IF($T$13="Ja", IF(VLOOKUP(B177,'(2) Gegevens per set'!B:V, 18, FALSE) = "", "", VLOOKUP(B177,'(2) Gegevens per set'!B:V, 18, FALSE)), "")</f>
        <v/>
      </c>
      <c r="U177" s="72" t="str">
        <f>IF($U$13="Ja", IF(VLOOKUP(B177,'(2) Gegevens per set'!B:V, 19, FALSE) = "", "", VLOOKUP(B177,'(2) Gegevens per set'!B:V, 19, FALSE)), "")</f>
        <v/>
      </c>
      <c r="V177" s="72" t="str">
        <f>IF($V$13="Ja", IF(VLOOKUP(B177,'(2) Gegevens per set'!B:V, 20, FALSE) = "", "", VLOOKUP(B177,'(2) Gegevens per set'!B:V, 20, FALSE)), "")</f>
        <v/>
      </c>
      <c r="W177" s="72" t="str">
        <f>IF($W$13="Ja", IF(VLOOKUP(B177,'(2) Gegevens per set'!B:V, 21, FALSE) = "", "", VLOOKUP(B177,'(2) Gegevens per set'!B:V, 21, FALSE)), "")</f>
        <v/>
      </c>
      <c r="X177" s="83" t="str" cm="1">
        <f t="array" ref="X177">IF($C$6&lt;&gt;"x","",IF(OR(E177:W177&lt;&gt;""),"x",""))</f>
        <v/>
      </c>
      <c r="Y177" s="83" t="str">
        <f>IF($C$8="x", IF(VLOOKUP(B177,'(2) Gegevens per set'!B:Y, 22, FALSE) = "", "", VLOOKUP(B177,'(2) Gegevens per set'!B:Y, 22, FALSE)), "")</f>
        <v/>
      </c>
      <c r="Z177" s="83" t="str">
        <f>IF($C$9="x", IF(VLOOKUP(B177,'(2) Gegevens per set'!B:Y, 23, FALSE) = "", "", VLOOKUP(B177,'(2) Gegevens per set'!B:Y, 23, FALSE)), "")</f>
        <v/>
      </c>
      <c r="AA177" s="83" t="str">
        <f>IF($C$7="x", IF(VLOOKUP(B177,'(2) Gegevens per set'!B:Y, 24, FALSE) = "", "", VLOOKUP(B177,'(2) Gegevens per set'!B:Y, 24, FALSE)), "")</f>
        <v/>
      </c>
    </row>
    <row r="178" spans="2:27" x14ac:dyDescent="0.25">
      <c r="B178" s="42" t="s">
        <v>201</v>
      </c>
      <c r="C178" s="43"/>
      <c r="D178" s="43"/>
      <c r="E178" s="47" t="str">
        <f>IF($E$13="Ja", IF(VLOOKUP(B178,'(2) Gegevens per set'!B:V, 3, FALSE) = "", "", VLOOKUP(B178,'(2) Gegevens per set'!B:V, 3, FALSE)), "")</f>
        <v/>
      </c>
      <c r="F178" s="47" t="str">
        <f>IF($F$13="Ja", IF(VLOOKUP(B178,'(2) Gegevens per set'!B:V, 4, FALSE) = "", "", VLOOKUP(B178,'(2) Gegevens per set'!B:V, 4, FALSE)), "")</f>
        <v/>
      </c>
      <c r="G178" s="47" t="str">
        <f>IF($G$13="Ja", IF(VLOOKUP(B178,'(2) Gegevens per set'!B:V, 5, FALSE) = "", "", VLOOKUP(B178,'(2) Gegevens per set'!B:V, 5, FALSE)), "")</f>
        <v/>
      </c>
      <c r="H178" s="47" t="str">
        <f>IF($H$13="Ja", IF(VLOOKUP(B178,'(2) Gegevens per set'!B:V, 6, FALSE) = "", "", VLOOKUP(B178,'(2) Gegevens per set'!B:V, 6, FALSE)), "")</f>
        <v/>
      </c>
      <c r="I178" s="47" t="str">
        <f>IF($I$13="Ja", IF(VLOOKUP(B178,'(2) Gegevens per set'!B:V, 7, FALSE) = "", "", VLOOKUP(B178,'(2) Gegevens per set'!B:V, 7, FALSE)), "")</f>
        <v/>
      </c>
      <c r="J178" s="47" t="str">
        <f>IF($J$13="Ja", IF(VLOOKUP(B178,'(2) Gegevens per set'!B:V, 8, FALSE) = "", "", VLOOKUP(B178,'(2) Gegevens per set'!B:V, 8, FALSE)), "")</f>
        <v/>
      </c>
      <c r="K178" s="47" t="str">
        <f>IF($K$13="Ja", IF(VLOOKUP(B178,'(2) Gegevens per set'!B:V, 9, FALSE) = "", "", VLOOKUP(B178,'(2) Gegevens per set'!B:V, 9, FALSE)), "")</f>
        <v/>
      </c>
      <c r="L178" s="47" t="str">
        <f>IF($L$13="Ja", IF(VLOOKUP(B178,'(2) Gegevens per set'!B:V, 10, FALSE) = "", "", VLOOKUP(B178,'(2) Gegevens per set'!B:V, 10, FALSE)), "")</f>
        <v/>
      </c>
      <c r="M178" s="47" t="str">
        <f>IF($M$13="Ja", IF(VLOOKUP(B178,'(2) Gegevens per set'!B:V, 11, FALSE) = "", "", VLOOKUP(B178,'(2) Gegevens per set'!B:V, 11, FALSE)), "")</f>
        <v/>
      </c>
      <c r="N178" s="47" t="str">
        <f>IF($N$13="Ja", IF(VLOOKUP(B178,'(2) Gegevens per set'!B:V, 12, FALSE) = "", "", VLOOKUP(B178,'(2) Gegevens per set'!B:V, 12, FALSE)), "")</f>
        <v/>
      </c>
      <c r="O178" s="47" t="str">
        <f>IF($O$13="Ja", IF(VLOOKUP(B178,'(2) Gegevens per set'!B:V, 13, FALSE) = "", "", VLOOKUP(B178,'(2) Gegevens per set'!B:V, 13, FALSE)), "")</f>
        <v/>
      </c>
      <c r="P178" s="47" t="str">
        <f>IF($P$13="Ja", IF(VLOOKUP(B178,'(2) Gegevens per set'!B:V, 14, FALSE) = "", "", VLOOKUP(B178,'(2) Gegevens per set'!B:V, 14, FALSE)), "")</f>
        <v/>
      </c>
      <c r="Q178" s="47" t="str">
        <f>IF($Q$13="Ja", IF(VLOOKUP(B178,'(2) Gegevens per set'!B:V, 15, FALSE) = "", "", VLOOKUP(B178,'(2) Gegevens per set'!B:V, 15, FALSE)), "")</f>
        <v/>
      </c>
      <c r="R178" s="47" t="str">
        <f>IF($R$13="Ja", IF(VLOOKUP(B178,'(2) Gegevens per set'!B:V, 16, FALSE) = "", "", VLOOKUP(B178,'(2) Gegevens per set'!B:V, 16, FALSE)), "")</f>
        <v/>
      </c>
      <c r="S178" s="47" t="str">
        <f>IF($S$13="Ja", IF(VLOOKUP(B178,'(2) Gegevens per set'!B:V, 17, FALSE) = "", "", VLOOKUP(B178,'(2) Gegevens per set'!B:V, 17, FALSE)), "")</f>
        <v/>
      </c>
      <c r="T178" s="47" t="str">
        <f>IF($T$13="Ja", IF(VLOOKUP(B178,'(2) Gegevens per set'!B:V, 18, FALSE) = "", "", VLOOKUP(B178,'(2) Gegevens per set'!B:V, 18, FALSE)), "")</f>
        <v/>
      </c>
      <c r="U178" s="47" t="str">
        <f>IF($U$13="Ja", IF(VLOOKUP(B178,'(2) Gegevens per set'!B:V, 19, FALSE) = "", "", VLOOKUP(B178,'(2) Gegevens per set'!B:V, 19, FALSE)), "")</f>
        <v/>
      </c>
      <c r="V178" s="47" t="str">
        <f>IF($V$13="Ja", IF(VLOOKUP(B178,'(2) Gegevens per set'!B:V, 20, FALSE) = "", "", VLOOKUP(B178,'(2) Gegevens per set'!B:V, 20, FALSE)), "")</f>
        <v/>
      </c>
      <c r="W178" s="47" t="str">
        <f>IF($W$13="Ja", IF(VLOOKUP(B178,'(2) Gegevens per set'!B:V, 21, FALSE) = "", "", VLOOKUP(B178,'(2) Gegevens per set'!B:V, 21, FALSE)), "")</f>
        <v/>
      </c>
      <c r="X178" s="81" t="str" cm="1">
        <f t="array" ref="X178">IF($C$6&lt;&gt;"x","",IF(OR(E178:W178&lt;&gt;""),"x",""))</f>
        <v/>
      </c>
      <c r="Y178" s="81" t="str">
        <f>IF($C$8="x", IF(VLOOKUP(B178,'(2) Gegevens per set'!B:Y, 22, FALSE) = "", "", VLOOKUP(B178,'(2) Gegevens per set'!B:Y, 22, FALSE)), "")</f>
        <v/>
      </c>
      <c r="Z178" s="81" t="str">
        <f>IF($C$9="x", IF(VLOOKUP(B178,'(2) Gegevens per set'!B:Y, 23, FALSE) = "", "", VLOOKUP(B178,'(2) Gegevens per set'!B:Y, 23, FALSE)), "")</f>
        <v/>
      </c>
      <c r="AA178" s="81" t="str">
        <f>IF($C$7="x", IF(VLOOKUP(B178,'(2) Gegevens per set'!B:Y, 24, FALSE) = "", "", VLOOKUP(B178,'(2) Gegevens per set'!B:Y, 24, FALSE)), "")</f>
        <v/>
      </c>
    </row>
    <row r="179" spans="2:27" x14ac:dyDescent="0.25">
      <c r="B179" s="60" t="s">
        <v>202</v>
      </c>
      <c r="C179" s="30" t="s">
        <v>6</v>
      </c>
      <c r="D179" s="30"/>
      <c r="E179" s="72" t="str">
        <f>IF($E$13="Ja", IF(VLOOKUP(B179,'(2) Gegevens per set'!B:V, 3, FALSE) = "", "", VLOOKUP(B179,'(2) Gegevens per set'!B:V, 3, FALSE)), "")</f>
        <v/>
      </c>
      <c r="F179" s="72" t="str">
        <f>IF($F$13="Ja", IF(VLOOKUP(B179,'(2) Gegevens per set'!B:V, 4, FALSE) = "", "", VLOOKUP(B179,'(2) Gegevens per set'!B:V, 4, FALSE)), "")</f>
        <v/>
      </c>
      <c r="G179" s="68" t="str">
        <f>IF($G$13="Ja", IF(VLOOKUP(B179,'(2) Gegevens per set'!B:V, 5, FALSE) = "", "", VLOOKUP(B179,'(2) Gegevens per set'!B:V, 5, FALSE)), "")</f>
        <v/>
      </c>
      <c r="H179" s="64" t="str">
        <f>IF($H$13="Ja", IF(VLOOKUP(B179,'(2) Gegevens per set'!B:V, 6, FALSE) = "", "", VLOOKUP(B179,'(2) Gegevens per set'!B:V, 6, FALSE)), "")</f>
        <v/>
      </c>
      <c r="I179" s="72" t="str">
        <f>IF($I$13="Ja", IF(VLOOKUP(B179,'(2) Gegevens per set'!B:V, 7, FALSE) = "", "", VLOOKUP(B179,'(2) Gegevens per set'!B:V, 7, FALSE)), "")</f>
        <v/>
      </c>
      <c r="J179" s="72" t="str">
        <f>IF($J$13="Ja", IF(VLOOKUP(B179,'(2) Gegevens per set'!B:V, 8, FALSE) = "", "", VLOOKUP(B179,'(2) Gegevens per set'!B:V, 8, FALSE)), "")</f>
        <v/>
      </c>
      <c r="K179" s="64" t="str">
        <f>IF($K$13="Ja", IF(VLOOKUP(B179,'(2) Gegevens per set'!B:V, 9, FALSE) = "", "", VLOOKUP(B179,'(2) Gegevens per set'!B:V, 9, FALSE)), "")</f>
        <v/>
      </c>
      <c r="L179" s="72" t="str">
        <f>IF($L$13="Ja", IF(VLOOKUP(B179,'(2) Gegevens per set'!B:V, 10, FALSE) = "", "", VLOOKUP(B179,'(2) Gegevens per set'!B:V, 10, FALSE)), "")</f>
        <v/>
      </c>
      <c r="M179" s="72" t="str">
        <f>IF($M$13="Ja", IF(VLOOKUP(B179,'(2) Gegevens per set'!B:V, 11, FALSE) = "", "", VLOOKUP(B179,'(2) Gegevens per set'!B:V, 11, FALSE)), "")</f>
        <v/>
      </c>
      <c r="N179" s="64" t="str">
        <f>IF($N$13="Ja", IF(VLOOKUP(B179,'(2) Gegevens per set'!B:V, 12, FALSE) = "", "", VLOOKUP(B179,'(2) Gegevens per set'!B:V, 12, FALSE)), "")</f>
        <v/>
      </c>
      <c r="O179" s="72" t="str">
        <f>IF($O$13="Ja", IF(VLOOKUP(B179,'(2) Gegevens per set'!B:V, 13, FALSE) = "", "", VLOOKUP(B179,'(2) Gegevens per set'!B:V, 13, FALSE)), "")</f>
        <v/>
      </c>
      <c r="P179" s="64" t="str">
        <f>IF($P$13="Ja", IF(VLOOKUP(B179,'(2) Gegevens per set'!B:V, 14, FALSE) = "", "", VLOOKUP(B179,'(2) Gegevens per set'!B:V, 14, FALSE)), "")</f>
        <v/>
      </c>
      <c r="Q179" s="72" t="str">
        <f>IF($Q$13="Ja", IF(VLOOKUP(B179,'(2) Gegevens per set'!B:V, 15, FALSE) = "", "", VLOOKUP(B179,'(2) Gegevens per set'!B:V, 15, FALSE)), "")</f>
        <v/>
      </c>
      <c r="R179" s="64" t="str">
        <f>IF($R$13="Ja", IF(VLOOKUP(B179,'(2) Gegevens per set'!B:V, 16, FALSE) = "", "", VLOOKUP(B179,'(2) Gegevens per set'!B:V, 16, FALSE)), "")</f>
        <v/>
      </c>
      <c r="S179" s="72" t="str">
        <f>IF($S$13="Ja", IF(VLOOKUP(B179,'(2) Gegevens per set'!B:V, 17, FALSE) = "", "", VLOOKUP(B179,'(2) Gegevens per set'!B:V, 17, FALSE)), "")</f>
        <v/>
      </c>
      <c r="T179" s="64" t="str">
        <f>IF($T$13="Ja", IF(VLOOKUP(B179,'(2) Gegevens per set'!B:V, 18, FALSE) = "", "", VLOOKUP(B179,'(2) Gegevens per set'!B:V, 18, FALSE)), "")</f>
        <v/>
      </c>
      <c r="U179" s="72" t="str">
        <f>IF($U$13="Ja", IF(VLOOKUP(B179,'(2) Gegevens per set'!B:V, 19, FALSE) = "", "", VLOOKUP(B179,'(2) Gegevens per set'!B:V, 19, FALSE)), "")</f>
        <v/>
      </c>
      <c r="V179" s="72" t="str">
        <f>IF($V$13="Ja", IF(VLOOKUP(B179,'(2) Gegevens per set'!B:V, 20, FALSE) = "", "", VLOOKUP(B179,'(2) Gegevens per set'!B:V, 20, FALSE)), "")</f>
        <v/>
      </c>
      <c r="W179" s="72" t="str">
        <f>IF($W$13="Ja", IF(VLOOKUP(B179,'(2) Gegevens per set'!B:V, 21, FALSE) = "", "", VLOOKUP(B179,'(2) Gegevens per set'!B:V, 21, FALSE)), "")</f>
        <v/>
      </c>
      <c r="X179" s="83" t="str" cm="1">
        <f t="array" ref="X179">IF($C$6&lt;&gt;"x","",IF(OR(E179:W179&lt;&gt;""),"x",""))</f>
        <v/>
      </c>
      <c r="Y179" s="83" t="str">
        <f>IF($C$8="x", IF(VLOOKUP(B179,'(2) Gegevens per set'!B:Y, 22, FALSE) = "", "", VLOOKUP(B179,'(2) Gegevens per set'!B:Y, 22, FALSE)), "")</f>
        <v/>
      </c>
      <c r="Z179" s="83" t="str">
        <f>IF($C$9="x", IF(VLOOKUP(B179,'(2) Gegevens per set'!B:Y, 23, FALSE) = "", "", VLOOKUP(B179,'(2) Gegevens per set'!B:Y, 23, FALSE)), "")</f>
        <v/>
      </c>
      <c r="AA179" s="83" t="str">
        <f>IF($C$7="x", IF(VLOOKUP(B179,'(2) Gegevens per set'!B:Y, 24, FALSE) = "", "", VLOOKUP(B179,'(2) Gegevens per set'!B:Y, 24, FALSE)), "")</f>
        <v/>
      </c>
    </row>
    <row r="180" spans="2:27" x14ac:dyDescent="0.25">
      <c r="B180" s="60" t="s">
        <v>203</v>
      </c>
      <c r="C180" s="30" t="s">
        <v>8</v>
      </c>
      <c r="D180" s="30"/>
      <c r="E180" s="72" t="str">
        <f>IF($E$13="Ja", IF(VLOOKUP(B180,'(2) Gegevens per set'!B:V, 3, FALSE) = "", "", VLOOKUP(B180,'(2) Gegevens per set'!B:V, 3, FALSE)), "")</f>
        <v/>
      </c>
      <c r="F180" s="72" t="str">
        <f>IF($F$13="Ja", IF(VLOOKUP(B180,'(2) Gegevens per set'!B:V, 4, FALSE) = "", "", VLOOKUP(B180,'(2) Gegevens per set'!B:V, 4, FALSE)), "")</f>
        <v/>
      </c>
      <c r="G180" s="68" t="str">
        <f>IF($G$13="Ja", IF(VLOOKUP(B180,'(2) Gegevens per set'!B:V, 5, FALSE) = "", "", VLOOKUP(B180,'(2) Gegevens per set'!B:V, 5, FALSE)), "")</f>
        <v/>
      </c>
      <c r="H180" s="64" t="str">
        <f>IF($H$13="Ja", IF(VLOOKUP(B180,'(2) Gegevens per set'!B:V, 6, FALSE) = "", "", VLOOKUP(B180,'(2) Gegevens per set'!B:V, 6, FALSE)), "")</f>
        <v/>
      </c>
      <c r="I180" s="72" t="str">
        <f>IF($I$13="Ja", IF(VLOOKUP(B180,'(2) Gegevens per set'!B:V, 7, FALSE) = "", "", VLOOKUP(B180,'(2) Gegevens per set'!B:V, 7, FALSE)), "")</f>
        <v/>
      </c>
      <c r="J180" s="72" t="str">
        <f>IF($J$13="Ja", IF(VLOOKUP(B180,'(2) Gegevens per set'!B:V, 8, FALSE) = "", "", VLOOKUP(B180,'(2) Gegevens per set'!B:V, 8, FALSE)), "")</f>
        <v/>
      </c>
      <c r="K180" s="64" t="str">
        <f>IF($K$13="Ja", IF(VLOOKUP(B180,'(2) Gegevens per set'!B:V, 9, FALSE) = "", "", VLOOKUP(B180,'(2) Gegevens per set'!B:V, 9, FALSE)), "")</f>
        <v/>
      </c>
      <c r="L180" s="72" t="str">
        <f>IF($L$13="Ja", IF(VLOOKUP(B180,'(2) Gegevens per set'!B:V, 10, FALSE) = "", "", VLOOKUP(B180,'(2) Gegevens per set'!B:V, 10, FALSE)), "")</f>
        <v/>
      </c>
      <c r="M180" s="72" t="str">
        <f>IF($M$13="Ja", IF(VLOOKUP(B180,'(2) Gegevens per set'!B:V, 11, FALSE) = "", "", VLOOKUP(B180,'(2) Gegevens per set'!B:V, 11, FALSE)), "")</f>
        <v/>
      </c>
      <c r="N180" s="64" t="str">
        <f>IF($N$13="Ja", IF(VLOOKUP(B180,'(2) Gegevens per set'!B:V, 12, FALSE) = "", "", VLOOKUP(B180,'(2) Gegevens per set'!B:V, 12, FALSE)), "")</f>
        <v/>
      </c>
      <c r="O180" s="72" t="str">
        <f>IF($O$13="Ja", IF(VLOOKUP(B180,'(2) Gegevens per set'!B:V, 13, FALSE) = "", "", VLOOKUP(B180,'(2) Gegevens per set'!B:V, 13, FALSE)), "")</f>
        <v/>
      </c>
      <c r="P180" s="64" t="str">
        <f>IF($P$13="Ja", IF(VLOOKUP(B180,'(2) Gegevens per set'!B:V, 14, FALSE) = "", "", VLOOKUP(B180,'(2) Gegevens per set'!B:V, 14, FALSE)), "")</f>
        <v/>
      </c>
      <c r="Q180" s="72" t="str">
        <f>IF($Q$13="Ja", IF(VLOOKUP(B180,'(2) Gegevens per set'!B:V, 15, FALSE) = "", "", VLOOKUP(B180,'(2) Gegevens per set'!B:V, 15, FALSE)), "")</f>
        <v/>
      </c>
      <c r="R180" s="64" t="str">
        <f>IF($R$13="Ja", IF(VLOOKUP(B180,'(2) Gegevens per set'!B:V, 16, FALSE) = "", "", VLOOKUP(B180,'(2) Gegevens per set'!B:V, 16, FALSE)), "")</f>
        <v/>
      </c>
      <c r="S180" s="72" t="str">
        <f>IF($S$13="Ja", IF(VLOOKUP(B180,'(2) Gegevens per set'!B:V, 17, FALSE) = "", "", VLOOKUP(B180,'(2) Gegevens per set'!B:V, 17, FALSE)), "")</f>
        <v/>
      </c>
      <c r="T180" s="64" t="str">
        <f>IF($T$13="Ja", IF(VLOOKUP(B180,'(2) Gegevens per set'!B:V, 18, FALSE) = "", "", VLOOKUP(B180,'(2) Gegevens per set'!B:V, 18, FALSE)), "")</f>
        <v/>
      </c>
      <c r="U180" s="72" t="str">
        <f>IF($U$13="Ja", IF(VLOOKUP(B180,'(2) Gegevens per set'!B:V, 19, FALSE) = "", "", VLOOKUP(B180,'(2) Gegevens per set'!B:V, 19, FALSE)), "")</f>
        <v/>
      </c>
      <c r="V180" s="72" t="str">
        <f>IF($V$13="Ja", IF(VLOOKUP(B180,'(2) Gegevens per set'!B:V, 20, FALSE) = "", "", VLOOKUP(B180,'(2) Gegevens per set'!B:V, 20, FALSE)), "")</f>
        <v/>
      </c>
      <c r="W180" s="72" t="str">
        <f>IF($W$13="Ja", IF(VLOOKUP(B180,'(2) Gegevens per set'!B:V, 21, FALSE) = "", "", VLOOKUP(B180,'(2) Gegevens per set'!B:V, 21, FALSE)), "")</f>
        <v/>
      </c>
      <c r="X180" s="83" t="str" cm="1">
        <f t="array" ref="X180">IF($C$6&lt;&gt;"x","",IF(OR(E180:W180&lt;&gt;""),"x",""))</f>
        <v/>
      </c>
      <c r="Y180" s="83" t="str">
        <f>IF($C$8="x", IF(VLOOKUP(B180,'(2) Gegevens per set'!B:Y, 22, FALSE) = "", "", VLOOKUP(B180,'(2) Gegevens per set'!B:Y, 22, FALSE)), "")</f>
        <v/>
      </c>
      <c r="Z180" s="83" t="str">
        <f>IF($C$9="x", IF(VLOOKUP(B180,'(2) Gegevens per set'!B:Y, 23, FALSE) = "", "", VLOOKUP(B180,'(2) Gegevens per set'!B:Y, 23, FALSE)), "")</f>
        <v/>
      </c>
      <c r="AA180" s="83" t="str">
        <f>IF($C$7="x", IF(VLOOKUP(B180,'(2) Gegevens per set'!B:Y, 24, FALSE) = "", "", VLOOKUP(B180,'(2) Gegevens per set'!B:Y, 24, FALSE)), "")</f>
        <v/>
      </c>
    </row>
    <row r="181" spans="2:27" x14ac:dyDescent="0.25">
      <c r="B181" s="60" t="s">
        <v>204</v>
      </c>
      <c r="C181" s="30" t="s">
        <v>10</v>
      </c>
      <c r="D181" s="30"/>
      <c r="E181" s="72" t="str">
        <f>IF($E$13="Ja", IF(VLOOKUP(B181,'(2) Gegevens per set'!B:V, 3, FALSE) = "", "", VLOOKUP(B181,'(2) Gegevens per set'!B:V, 3, FALSE)), "")</f>
        <v/>
      </c>
      <c r="F181" s="72" t="str">
        <f>IF($F$13="Ja", IF(VLOOKUP(B181,'(2) Gegevens per set'!B:V, 4, FALSE) = "", "", VLOOKUP(B181,'(2) Gegevens per set'!B:V, 4, FALSE)), "")</f>
        <v/>
      </c>
      <c r="G181" s="68" t="str">
        <f>IF($G$13="Ja", IF(VLOOKUP(B181,'(2) Gegevens per set'!B:V, 5, FALSE) = "", "", VLOOKUP(B181,'(2) Gegevens per set'!B:V, 5, FALSE)), "")</f>
        <v/>
      </c>
      <c r="H181" s="64" t="str">
        <f>IF($H$13="Ja", IF(VLOOKUP(B181,'(2) Gegevens per set'!B:V, 6, FALSE) = "", "", VLOOKUP(B181,'(2) Gegevens per set'!B:V, 6, FALSE)), "")</f>
        <v/>
      </c>
      <c r="I181" s="72" t="str">
        <f>IF($I$13="Ja", IF(VLOOKUP(B181,'(2) Gegevens per set'!B:V, 7, FALSE) = "", "", VLOOKUP(B181,'(2) Gegevens per set'!B:V, 7, FALSE)), "")</f>
        <v/>
      </c>
      <c r="J181" s="72" t="str">
        <f>IF($J$13="Ja", IF(VLOOKUP(B181,'(2) Gegevens per set'!B:V, 8, FALSE) = "", "", VLOOKUP(B181,'(2) Gegevens per set'!B:V, 8, FALSE)), "")</f>
        <v/>
      </c>
      <c r="K181" s="64" t="str">
        <f>IF($K$13="Ja", IF(VLOOKUP(B181,'(2) Gegevens per set'!B:V, 9, FALSE) = "", "", VLOOKUP(B181,'(2) Gegevens per set'!B:V, 9, FALSE)), "")</f>
        <v/>
      </c>
      <c r="L181" s="72" t="str">
        <f>IF($L$13="Ja", IF(VLOOKUP(B181,'(2) Gegevens per set'!B:V, 10, FALSE) = "", "", VLOOKUP(B181,'(2) Gegevens per set'!B:V, 10, FALSE)), "")</f>
        <v/>
      </c>
      <c r="M181" s="72" t="str">
        <f>IF($M$13="Ja", IF(VLOOKUP(B181,'(2) Gegevens per set'!B:V, 11, FALSE) = "", "", VLOOKUP(B181,'(2) Gegevens per set'!B:V, 11, FALSE)), "")</f>
        <v/>
      </c>
      <c r="N181" s="64" t="str">
        <f>IF($N$13="Ja", IF(VLOOKUP(B181,'(2) Gegevens per set'!B:V, 12, FALSE) = "", "", VLOOKUP(B181,'(2) Gegevens per set'!B:V, 12, FALSE)), "")</f>
        <v/>
      </c>
      <c r="O181" s="72" t="str">
        <f>IF($O$13="Ja", IF(VLOOKUP(B181,'(2) Gegevens per set'!B:V, 13, FALSE) = "", "", VLOOKUP(B181,'(2) Gegevens per set'!B:V, 13, FALSE)), "")</f>
        <v/>
      </c>
      <c r="P181" s="64" t="str">
        <f>IF($P$13="Ja", IF(VLOOKUP(B181,'(2) Gegevens per set'!B:V, 14, FALSE) = "", "", VLOOKUP(B181,'(2) Gegevens per set'!B:V, 14, FALSE)), "")</f>
        <v/>
      </c>
      <c r="Q181" s="72" t="str">
        <f>IF($Q$13="Ja", IF(VLOOKUP(B181,'(2) Gegevens per set'!B:V, 15, FALSE) = "", "", VLOOKUP(B181,'(2) Gegevens per set'!B:V, 15, FALSE)), "")</f>
        <v/>
      </c>
      <c r="R181" s="64" t="str">
        <f>IF($R$13="Ja", IF(VLOOKUP(B181,'(2) Gegevens per set'!B:V, 16, FALSE) = "", "", VLOOKUP(B181,'(2) Gegevens per set'!B:V, 16, FALSE)), "")</f>
        <v/>
      </c>
      <c r="S181" s="72" t="str">
        <f>IF($S$13="Ja", IF(VLOOKUP(B181,'(2) Gegevens per set'!B:V, 17, FALSE) = "", "", VLOOKUP(B181,'(2) Gegevens per set'!B:V, 17, FALSE)), "")</f>
        <v/>
      </c>
      <c r="T181" s="64" t="str">
        <f>IF($T$13="Ja", IF(VLOOKUP(B181,'(2) Gegevens per set'!B:V, 18, FALSE) = "", "", VLOOKUP(B181,'(2) Gegevens per set'!B:V, 18, FALSE)), "")</f>
        <v/>
      </c>
      <c r="U181" s="72" t="str">
        <f>IF($U$13="Ja", IF(VLOOKUP(B181,'(2) Gegevens per set'!B:V, 19, FALSE) = "", "", VLOOKUP(B181,'(2) Gegevens per set'!B:V, 19, FALSE)), "")</f>
        <v/>
      </c>
      <c r="V181" s="72" t="str">
        <f>IF($V$13="Ja", IF(VLOOKUP(B181,'(2) Gegevens per set'!B:V, 20, FALSE) = "", "", VLOOKUP(B181,'(2) Gegevens per set'!B:V, 20, FALSE)), "")</f>
        <v/>
      </c>
      <c r="W181" s="72" t="str">
        <f>IF($W$13="Ja", IF(VLOOKUP(B181,'(2) Gegevens per set'!B:V, 21, FALSE) = "", "", VLOOKUP(B181,'(2) Gegevens per set'!B:V, 21, FALSE)), "")</f>
        <v/>
      </c>
      <c r="X181" s="83" t="str" cm="1">
        <f t="array" ref="X181">IF($C$6&lt;&gt;"x","",IF(OR(E181:W181&lt;&gt;""),"x",""))</f>
        <v/>
      </c>
      <c r="Y181" s="83" t="str">
        <f>IF($C$8="x", IF(VLOOKUP(B181,'(2) Gegevens per set'!B:Y, 22, FALSE) = "", "", VLOOKUP(B181,'(2) Gegevens per set'!B:Y, 22, FALSE)), "")</f>
        <v/>
      </c>
      <c r="Z181" s="83" t="str">
        <f>IF($C$9="x", IF(VLOOKUP(B181,'(2) Gegevens per set'!B:Y, 23, FALSE) = "", "", VLOOKUP(B181,'(2) Gegevens per set'!B:Y, 23, FALSE)), "")</f>
        <v/>
      </c>
      <c r="AA181" s="83" t="str">
        <f>IF($C$7="x", IF(VLOOKUP(B181,'(2) Gegevens per set'!B:Y, 24, FALSE) = "", "", VLOOKUP(B181,'(2) Gegevens per set'!B:Y, 24, FALSE)), "")</f>
        <v/>
      </c>
    </row>
    <row r="182" spans="2:27" x14ac:dyDescent="0.25">
      <c r="B182" s="60" t="s">
        <v>205</v>
      </c>
      <c r="C182" s="30" t="s">
        <v>12</v>
      </c>
      <c r="D182" s="30"/>
      <c r="E182" s="72" t="str">
        <f>IF($E$13="Ja", IF(VLOOKUP(B182,'(2) Gegevens per set'!B:V, 3, FALSE) = "", "", VLOOKUP(B182,'(2) Gegevens per set'!B:V, 3, FALSE)), "")</f>
        <v/>
      </c>
      <c r="F182" s="72" t="str">
        <f>IF($F$13="Ja", IF(VLOOKUP(B182,'(2) Gegevens per set'!B:V, 4, FALSE) = "", "", VLOOKUP(B182,'(2) Gegevens per set'!B:V, 4, FALSE)), "")</f>
        <v/>
      </c>
      <c r="G182" s="68" t="str">
        <f>IF($G$13="Ja", IF(VLOOKUP(B182,'(2) Gegevens per set'!B:V, 5, FALSE) = "", "", VLOOKUP(B182,'(2) Gegevens per set'!B:V, 5, FALSE)), "")</f>
        <v/>
      </c>
      <c r="H182" s="64" t="str">
        <f>IF($H$13="Ja", IF(VLOOKUP(B182,'(2) Gegevens per set'!B:V, 6, FALSE) = "", "", VLOOKUP(B182,'(2) Gegevens per set'!B:V, 6, FALSE)), "")</f>
        <v/>
      </c>
      <c r="I182" s="72" t="str">
        <f>IF($I$13="Ja", IF(VLOOKUP(B182,'(2) Gegevens per set'!B:V, 7, FALSE) = "", "", VLOOKUP(B182,'(2) Gegevens per set'!B:V, 7, FALSE)), "")</f>
        <v/>
      </c>
      <c r="J182" s="72" t="str">
        <f>IF($J$13="Ja", IF(VLOOKUP(B182,'(2) Gegevens per set'!B:V, 8, FALSE) = "", "", VLOOKUP(B182,'(2) Gegevens per set'!B:V, 8, FALSE)), "")</f>
        <v/>
      </c>
      <c r="K182" s="64" t="str">
        <f>IF($K$13="Ja", IF(VLOOKUP(B182,'(2) Gegevens per set'!B:V, 9, FALSE) = "", "", VLOOKUP(B182,'(2) Gegevens per set'!B:V, 9, FALSE)), "")</f>
        <v/>
      </c>
      <c r="L182" s="72" t="str">
        <f>IF($L$13="Ja", IF(VLOOKUP(B182,'(2) Gegevens per set'!B:V, 10, FALSE) = "", "", VLOOKUP(B182,'(2) Gegevens per set'!B:V, 10, FALSE)), "")</f>
        <v/>
      </c>
      <c r="M182" s="72" t="str">
        <f>IF($M$13="Ja", IF(VLOOKUP(B182,'(2) Gegevens per set'!B:V, 11, FALSE) = "", "", VLOOKUP(B182,'(2) Gegevens per set'!B:V, 11, FALSE)), "")</f>
        <v/>
      </c>
      <c r="N182" s="64" t="str">
        <f>IF($N$13="Ja", IF(VLOOKUP(B182,'(2) Gegevens per set'!B:V, 12, FALSE) = "", "", VLOOKUP(B182,'(2) Gegevens per set'!B:V, 12, FALSE)), "")</f>
        <v/>
      </c>
      <c r="O182" s="72" t="str">
        <f>IF($O$13="Ja", IF(VLOOKUP(B182,'(2) Gegevens per set'!B:V, 13, FALSE) = "", "", VLOOKUP(B182,'(2) Gegevens per set'!B:V, 13, FALSE)), "")</f>
        <v/>
      </c>
      <c r="P182" s="64" t="str">
        <f>IF($P$13="Ja", IF(VLOOKUP(B182,'(2) Gegevens per set'!B:V, 14, FALSE) = "", "", VLOOKUP(B182,'(2) Gegevens per set'!B:V, 14, FALSE)), "")</f>
        <v/>
      </c>
      <c r="Q182" s="72" t="str">
        <f>IF($Q$13="Ja", IF(VLOOKUP(B182,'(2) Gegevens per set'!B:V, 15, FALSE) = "", "", VLOOKUP(B182,'(2) Gegevens per set'!B:V, 15, FALSE)), "")</f>
        <v/>
      </c>
      <c r="R182" s="64" t="str">
        <f>IF($R$13="Ja", IF(VLOOKUP(B182,'(2) Gegevens per set'!B:V, 16, FALSE) = "", "", VLOOKUP(B182,'(2) Gegevens per set'!B:V, 16, FALSE)), "")</f>
        <v/>
      </c>
      <c r="S182" s="72" t="str">
        <f>IF($S$13="Ja", IF(VLOOKUP(B182,'(2) Gegevens per set'!B:V, 17, FALSE) = "", "", VLOOKUP(B182,'(2) Gegevens per set'!B:V, 17, FALSE)), "")</f>
        <v/>
      </c>
      <c r="T182" s="64" t="str">
        <f>IF($T$13="Ja", IF(VLOOKUP(B182,'(2) Gegevens per set'!B:V, 18, FALSE) = "", "", VLOOKUP(B182,'(2) Gegevens per set'!B:V, 18, FALSE)), "")</f>
        <v/>
      </c>
      <c r="U182" s="72" t="str">
        <f>IF($U$13="Ja", IF(VLOOKUP(B182,'(2) Gegevens per set'!B:V, 19, FALSE) = "", "", VLOOKUP(B182,'(2) Gegevens per set'!B:V, 19, FALSE)), "")</f>
        <v/>
      </c>
      <c r="V182" s="72" t="str">
        <f>IF($V$13="Ja", IF(VLOOKUP(B182,'(2) Gegevens per set'!B:V, 20, FALSE) = "", "", VLOOKUP(B182,'(2) Gegevens per set'!B:V, 20, FALSE)), "")</f>
        <v/>
      </c>
      <c r="W182" s="72" t="str">
        <f>IF($W$13="Ja", IF(VLOOKUP(B182,'(2) Gegevens per set'!B:V, 21, FALSE) = "", "", VLOOKUP(B182,'(2) Gegevens per set'!B:V, 21, FALSE)), "")</f>
        <v/>
      </c>
      <c r="X182" s="83" t="str" cm="1">
        <f t="array" ref="X182">IF($C$6&lt;&gt;"x","",IF(OR(E182:W182&lt;&gt;""),"x",""))</f>
        <v/>
      </c>
      <c r="Y182" s="83" t="str">
        <f>IF($C$8="x", IF(VLOOKUP(B182,'(2) Gegevens per set'!B:Y, 22, FALSE) = "", "", VLOOKUP(B182,'(2) Gegevens per set'!B:Y, 22, FALSE)), "")</f>
        <v/>
      </c>
      <c r="Z182" s="83" t="str">
        <f>IF($C$9="x", IF(VLOOKUP(B182,'(2) Gegevens per set'!B:Y, 23, FALSE) = "", "", VLOOKUP(B182,'(2) Gegevens per set'!B:Y, 23, FALSE)), "")</f>
        <v/>
      </c>
      <c r="AA182" s="83" t="str">
        <f>IF($C$7="x", IF(VLOOKUP(B182,'(2) Gegevens per set'!B:Y, 24, FALSE) = "", "", VLOOKUP(B182,'(2) Gegevens per set'!B:Y, 24, FALSE)), "")</f>
        <v/>
      </c>
    </row>
    <row r="183" spans="2:27" x14ac:dyDescent="0.25">
      <c r="B183" s="60" t="s">
        <v>206</v>
      </c>
      <c r="C183" s="30" t="s">
        <v>14</v>
      </c>
      <c r="D183" s="30"/>
      <c r="E183" s="72" t="str">
        <f>IF($E$13="Ja", IF(VLOOKUP(B183,'(2) Gegevens per set'!B:V, 3, FALSE) = "", "", VLOOKUP(B183,'(2) Gegevens per set'!B:V, 3, FALSE)), "")</f>
        <v/>
      </c>
      <c r="F183" s="72" t="str">
        <f>IF($F$13="Ja", IF(VLOOKUP(B183,'(2) Gegevens per set'!B:V, 4, FALSE) = "", "", VLOOKUP(B183,'(2) Gegevens per set'!B:V, 4, FALSE)), "")</f>
        <v/>
      </c>
      <c r="G183" s="68" t="str">
        <f>IF($G$13="Ja", IF(VLOOKUP(B183,'(2) Gegevens per set'!B:V, 5, FALSE) = "", "", VLOOKUP(B183,'(2) Gegevens per set'!B:V, 5, FALSE)), "")</f>
        <v/>
      </c>
      <c r="H183" s="64" t="str">
        <f>IF($H$13="Ja", IF(VLOOKUP(B183,'(2) Gegevens per set'!B:V, 6, FALSE) = "", "", VLOOKUP(B183,'(2) Gegevens per set'!B:V, 6, FALSE)), "")</f>
        <v/>
      </c>
      <c r="I183" s="72" t="str">
        <f>IF($I$13="Ja", IF(VLOOKUP(B183,'(2) Gegevens per set'!B:V, 7, FALSE) = "", "", VLOOKUP(B183,'(2) Gegevens per set'!B:V, 7, FALSE)), "")</f>
        <v/>
      </c>
      <c r="J183" s="72" t="str">
        <f>IF($J$13="Ja", IF(VLOOKUP(B183,'(2) Gegevens per set'!B:V, 8, FALSE) = "", "", VLOOKUP(B183,'(2) Gegevens per set'!B:V, 8, FALSE)), "")</f>
        <v/>
      </c>
      <c r="K183" s="64" t="str">
        <f>IF($K$13="Ja", IF(VLOOKUP(B183,'(2) Gegevens per set'!B:V, 9, FALSE) = "", "", VLOOKUP(B183,'(2) Gegevens per set'!B:V, 9, FALSE)), "")</f>
        <v/>
      </c>
      <c r="L183" s="72" t="str">
        <f>IF($L$13="Ja", IF(VLOOKUP(B183,'(2) Gegevens per set'!B:V, 10, FALSE) = "", "", VLOOKUP(B183,'(2) Gegevens per set'!B:V, 10, FALSE)), "")</f>
        <v/>
      </c>
      <c r="M183" s="72" t="str">
        <f>IF($M$13="Ja", IF(VLOOKUP(B183,'(2) Gegevens per set'!B:V, 11, FALSE) = "", "", VLOOKUP(B183,'(2) Gegevens per set'!B:V, 11, FALSE)), "")</f>
        <v/>
      </c>
      <c r="N183" s="64" t="str">
        <f>IF($N$13="Ja", IF(VLOOKUP(B183,'(2) Gegevens per set'!B:V, 12, FALSE) = "", "", VLOOKUP(B183,'(2) Gegevens per set'!B:V, 12, FALSE)), "")</f>
        <v/>
      </c>
      <c r="O183" s="72" t="str">
        <f>IF($O$13="Ja", IF(VLOOKUP(B183,'(2) Gegevens per set'!B:V, 13, FALSE) = "", "", VLOOKUP(B183,'(2) Gegevens per set'!B:V, 13, FALSE)), "")</f>
        <v/>
      </c>
      <c r="P183" s="64" t="str">
        <f>IF($P$13="Ja", IF(VLOOKUP(B183,'(2) Gegevens per set'!B:V, 14, FALSE) = "", "", VLOOKUP(B183,'(2) Gegevens per set'!B:V, 14, FALSE)), "")</f>
        <v/>
      </c>
      <c r="Q183" s="72" t="str">
        <f>IF($Q$13="Ja", IF(VLOOKUP(B183,'(2) Gegevens per set'!B:V, 15, FALSE) = "", "", VLOOKUP(B183,'(2) Gegevens per set'!B:V, 15, FALSE)), "")</f>
        <v/>
      </c>
      <c r="R183" s="64" t="str">
        <f>IF($R$13="Ja", IF(VLOOKUP(B183,'(2) Gegevens per set'!B:V, 16, FALSE) = "", "", VLOOKUP(B183,'(2) Gegevens per set'!B:V, 16, FALSE)), "")</f>
        <v/>
      </c>
      <c r="S183" s="72" t="str">
        <f>IF($S$13="Ja", IF(VLOOKUP(B183,'(2) Gegevens per set'!B:V, 17, FALSE) = "", "", VLOOKUP(B183,'(2) Gegevens per set'!B:V, 17, FALSE)), "")</f>
        <v/>
      </c>
      <c r="T183" s="64" t="str">
        <f>IF($T$13="Ja", IF(VLOOKUP(B183,'(2) Gegevens per set'!B:V, 18, FALSE) = "", "", VLOOKUP(B183,'(2) Gegevens per set'!B:V, 18, FALSE)), "")</f>
        <v/>
      </c>
      <c r="U183" s="72" t="str">
        <f>IF($U$13="Ja", IF(VLOOKUP(B183,'(2) Gegevens per set'!B:V, 19, FALSE) = "", "", VLOOKUP(B183,'(2) Gegevens per set'!B:V, 19, FALSE)), "")</f>
        <v/>
      </c>
      <c r="V183" s="72" t="str">
        <f>IF($V$13="Ja", IF(VLOOKUP(B183,'(2) Gegevens per set'!B:V, 20, FALSE) = "", "", VLOOKUP(B183,'(2) Gegevens per set'!B:V, 20, FALSE)), "")</f>
        <v/>
      </c>
      <c r="W183" s="72" t="str">
        <f>IF($W$13="Ja", IF(VLOOKUP(B183,'(2) Gegevens per set'!B:V, 21, FALSE) = "", "", VLOOKUP(B183,'(2) Gegevens per set'!B:V, 21, FALSE)), "")</f>
        <v/>
      </c>
      <c r="X183" s="83" t="str" cm="1">
        <f t="array" ref="X183">IF($C$6&lt;&gt;"x","",IF(OR(E183:W183&lt;&gt;""),"x",""))</f>
        <v/>
      </c>
      <c r="Y183" s="83" t="str">
        <f>IF($C$8="x", IF(VLOOKUP(B183,'(2) Gegevens per set'!B:Y, 22, FALSE) = "", "", VLOOKUP(B183,'(2) Gegevens per set'!B:Y, 22, FALSE)), "")</f>
        <v/>
      </c>
      <c r="Z183" s="83" t="str">
        <f>IF($C$9="x", IF(VLOOKUP(B183,'(2) Gegevens per set'!B:Y, 23, FALSE) = "", "", VLOOKUP(B183,'(2) Gegevens per set'!B:Y, 23, FALSE)), "")</f>
        <v/>
      </c>
      <c r="AA183" s="83" t="str">
        <f>IF($C$7="x", IF(VLOOKUP(B183,'(2) Gegevens per set'!B:Y, 24, FALSE) = "", "", VLOOKUP(B183,'(2) Gegevens per set'!B:Y, 24, FALSE)), "")</f>
        <v/>
      </c>
    </row>
    <row r="184" spans="2:27" x14ac:dyDescent="0.25">
      <c r="B184" s="60" t="s">
        <v>207</v>
      </c>
      <c r="C184" s="30" t="s">
        <v>16</v>
      </c>
      <c r="D184" s="30"/>
      <c r="E184" s="72" t="str">
        <f>IF($E$13="Ja", IF(VLOOKUP(B184,'(2) Gegevens per set'!B:V, 3, FALSE) = "", "", VLOOKUP(B184,'(2) Gegevens per set'!B:V, 3, FALSE)), "")</f>
        <v/>
      </c>
      <c r="F184" s="72" t="str">
        <f>IF($F$13="Ja", IF(VLOOKUP(B184,'(2) Gegevens per set'!B:V, 4, FALSE) = "", "", VLOOKUP(B184,'(2) Gegevens per set'!B:V, 4, FALSE)), "")</f>
        <v/>
      </c>
      <c r="G184" s="68" t="str">
        <f>IF($G$13="Ja", IF(VLOOKUP(B184,'(2) Gegevens per set'!B:V, 5, FALSE) = "", "", VLOOKUP(B184,'(2) Gegevens per set'!B:V, 5, FALSE)), "")</f>
        <v/>
      </c>
      <c r="H184" s="64" t="str">
        <f>IF($H$13="Ja", IF(VLOOKUP(B184,'(2) Gegevens per set'!B:V, 6, FALSE) = "", "", VLOOKUP(B184,'(2) Gegevens per set'!B:V, 6, FALSE)), "")</f>
        <v/>
      </c>
      <c r="I184" s="72" t="str">
        <f>IF($I$13="Ja", IF(VLOOKUP(B184,'(2) Gegevens per set'!B:V, 7, FALSE) = "", "", VLOOKUP(B184,'(2) Gegevens per set'!B:V, 7, FALSE)), "")</f>
        <v/>
      </c>
      <c r="J184" s="72" t="str">
        <f>IF($J$13="Ja", IF(VLOOKUP(B184,'(2) Gegevens per set'!B:V, 8, FALSE) = "", "", VLOOKUP(B184,'(2) Gegevens per set'!B:V, 8, FALSE)), "")</f>
        <v/>
      </c>
      <c r="K184" s="64" t="str">
        <f>IF($K$13="Ja", IF(VLOOKUP(B184,'(2) Gegevens per set'!B:V, 9, FALSE) = "", "", VLOOKUP(B184,'(2) Gegevens per set'!B:V, 9, FALSE)), "")</f>
        <v/>
      </c>
      <c r="L184" s="72" t="str">
        <f>IF($L$13="Ja", IF(VLOOKUP(B184,'(2) Gegevens per set'!B:V, 10, FALSE) = "", "", VLOOKUP(B184,'(2) Gegevens per set'!B:V, 10, FALSE)), "")</f>
        <v/>
      </c>
      <c r="M184" s="72" t="str">
        <f>IF($M$13="Ja", IF(VLOOKUP(B184,'(2) Gegevens per set'!B:V, 11, FALSE) = "", "", VLOOKUP(B184,'(2) Gegevens per set'!B:V, 11, FALSE)), "")</f>
        <v/>
      </c>
      <c r="N184" s="64" t="str">
        <f>IF($N$13="Ja", IF(VLOOKUP(B184,'(2) Gegevens per set'!B:V, 12, FALSE) = "", "", VLOOKUP(B184,'(2) Gegevens per set'!B:V, 12, FALSE)), "")</f>
        <v/>
      </c>
      <c r="O184" s="72" t="str">
        <f>IF($O$13="Ja", IF(VLOOKUP(B184,'(2) Gegevens per set'!B:V, 13, FALSE) = "", "", VLOOKUP(B184,'(2) Gegevens per set'!B:V, 13, FALSE)), "")</f>
        <v/>
      </c>
      <c r="P184" s="64" t="str">
        <f>IF($P$13="Ja", IF(VLOOKUP(B184,'(2) Gegevens per set'!B:V, 14, FALSE) = "", "", VLOOKUP(B184,'(2) Gegevens per set'!B:V, 14, FALSE)), "")</f>
        <v/>
      </c>
      <c r="Q184" s="72" t="str">
        <f>IF($Q$13="Ja", IF(VLOOKUP(B184,'(2) Gegevens per set'!B:V, 15, FALSE) = "", "", VLOOKUP(B184,'(2) Gegevens per set'!B:V, 15, FALSE)), "")</f>
        <v/>
      </c>
      <c r="R184" s="64" t="str">
        <f>IF($R$13="Ja", IF(VLOOKUP(B184,'(2) Gegevens per set'!B:V, 16, FALSE) = "", "", VLOOKUP(B184,'(2) Gegevens per set'!B:V, 16, FALSE)), "")</f>
        <v/>
      </c>
      <c r="S184" s="72" t="str">
        <f>IF($S$13="Ja", IF(VLOOKUP(B184,'(2) Gegevens per set'!B:V, 17, FALSE) = "", "", VLOOKUP(B184,'(2) Gegevens per set'!B:V, 17, FALSE)), "")</f>
        <v/>
      </c>
      <c r="T184" s="64" t="str">
        <f>IF($T$13="Ja", IF(VLOOKUP(B184,'(2) Gegevens per set'!B:V, 18, FALSE) = "", "", VLOOKUP(B184,'(2) Gegevens per set'!B:V, 18, FALSE)), "")</f>
        <v/>
      </c>
      <c r="U184" s="72" t="str">
        <f>IF($U$13="Ja", IF(VLOOKUP(B184,'(2) Gegevens per set'!B:V, 19, FALSE) = "", "", VLOOKUP(B184,'(2) Gegevens per set'!B:V, 19, FALSE)), "")</f>
        <v/>
      </c>
      <c r="V184" s="72" t="str">
        <f>IF($V$13="Ja", IF(VLOOKUP(B184,'(2) Gegevens per set'!B:V, 20, FALSE) = "", "", VLOOKUP(B184,'(2) Gegevens per set'!B:V, 20, FALSE)), "")</f>
        <v/>
      </c>
      <c r="W184" s="72" t="str">
        <f>IF($W$13="Ja", IF(VLOOKUP(B184,'(2) Gegevens per set'!B:V, 21, FALSE) = "", "", VLOOKUP(B184,'(2) Gegevens per set'!B:V, 21, FALSE)), "")</f>
        <v/>
      </c>
      <c r="X184" s="83" t="str" cm="1">
        <f t="array" ref="X184">IF($C$6&lt;&gt;"x","",IF(OR(E184:W184&lt;&gt;""),"x",""))</f>
        <v/>
      </c>
      <c r="Y184" s="83" t="str">
        <f>IF($C$8="x", IF(VLOOKUP(B184,'(2) Gegevens per set'!B:Y, 22, FALSE) = "", "", VLOOKUP(B184,'(2) Gegevens per set'!B:Y, 22, FALSE)), "")</f>
        <v/>
      </c>
      <c r="Z184" s="83" t="str">
        <f>IF($C$9="x", IF(VLOOKUP(B184,'(2) Gegevens per set'!B:Y, 23, FALSE) = "", "", VLOOKUP(B184,'(2) Gegevens per set'!B:Y, 23, FALSE)), "")</f>
        <v/>
      </c>
      <c r="AA184" s="83" t="str">
        <f>IF($C$7="x", IF(VLOOKUP(B184,'(2) Gegevens per set'!B:Y, 24, FALSE) = "", "", VLOOKUP(B184,'(2) Gegevens per set'!B:Y, 24, FALSE)), "")</f>
        <v/>
      </c>
    </row>
    <row r="185" spans="2:27" x14ac:dyDescent="0.25">
      <c r="B185" s="60" t="s">
        <v>208</v>
      </c>
      <c r="C185" s="30" t="s">
        <v>18</v>
      </c>
      <c r="D185" s="30"/>
      <c r="E185" s="72" t="str">
        <f>IF($E$13="Ja", IF(VLOOKUP(B185,'(2) Gegevens per set'!B:V, 3, FALSE) = "", "", VLOOKUP(B185,'(2) Gegevens per set'!B:V, 3, FALSE)), "")</f>
        <v/>
      </c>
      <c r="F185" s="72" t="str">
        <f>IF($F$13="Ja", IF(VLOOKUP(B185,'(2) Gegevens per set'!B:V, 4, FALSE) = "", "", VLOOKUP(B185,'(2) Gegevens per set'!B:V, 4, FALSE)), "")</f>
        <v/>
      </c>
      <c r="G185" s="68" t="str">
        <f>IF($G$13="Ja", IF(VLOOKUP(B185,'(2) Gegevens per set'!B:V, 5, FALSE) = "", "", VLOOKUP(B185,'(2) Gegevens per set'!B:V, 5, FALSE)), "")</f>
        <v/>
      </c>
      <c r="H185" s="64" t="str">
        <f>IF($H$13="Ja", IF(VLOOKUP(B185,'(2) Gegevens per set'!B:V, 6, FALSE) = "", "", VLOOKUP(B185,'(2) Gegevens per set'!B:V, 6, FALSE)), "")</f>
        <v/>
      </c>
      <c r="I185" s="72" t="str">
        <f>IF($I$13="Ja", IF(VLOOKUP(B185,'(2) Gegevens per set'!B:V, 7, FALSE) = "", "", VLOOKUP(B185,'(2) Gegevens per set'!B:V, 7, FALSE)), "")</f>
        <v/>
      </c>
      <c r="J185" s="72" t="str">
        <f>IF($J$13="Ja", IF(VLOOKUP(B185,'(2) Gegevens per set'!B:V, 8, FALSE) = "", "", VLOOKUP(B185,'(2) Gegevens per set'!B:V, 8, FALSE)), "")</f>
        <v/>
      </c>
      <c r="K185" s="64" t="str">
        <f>IF($K$13="Ja", IF(VLOOKUP(B185,'(2) Gegevens per set'!B:V, 9, FALSE) = "", "", VLOOKUP(B185,'(2) Gegevens per set'!B:V, 9, FALSE)), "")</f>
        <v/>
      </c>
      <c r="L185" s="72" t="str">
        <f>IF($L$13="Ja", IF(VLOOKUP(B185,'(2) Gegevens per set'!B:V, 10, FALSE) = "", "", VLOOKUP(B185,'(2) Gegevens per set'!B:V, 10, FALSE)), "")</f>
        <v/>
      </c>
      <c r="M185" s="72" t="str">
        <f>IF($M$13="Ja", IF(VLOOKUP(B185,'(2) Gegevens per set'!B:V, 11, FALSE) = "", "", VLOOKUP(B185,'(2) Gegevens per set'!B:V, 11, FALSE)), "")</f>
        <v/>
      </c>
      <c r="N185" s="64" t="str">
        <f>IF($N$13="Ja", IF(VLOOKUP(B185,'(2) Gegevens per set'!B:V, 12, FALSE) = "", "", VLOOKUP(B185,'(2) Gegevens per set'!B:V, 12, FALSE)), "")</f>
        <v/>
      </c>
      <c r="O185" s="72" t="str">
        <f>IF($O$13="Ja", IF(VLOOKUP(B185,'(2) Gegevens per set'!B:V, 13, FALSE) = "", "", VLOOKUP(B185,'(2) Gegevens per set'!B:V, 13, FALSE)), "")</f>
        <v/>
      </c>
      <c r="P185" s="64" t="str">
        <f>IF($P$13="Ja", IF(VLOOKUP(B185,'(2) Gegevens per set'!B:V, 14, FALSE) = "", "", VLOOKUP(B185,'(2) Gegevens per set'!B:V, 14, FALSE)), "")</f>
        <v/>
      </c>
      <c r="Q185" s="72" t="str">
        <f>IF($Q$13="Ja", IF(VLOOKUP(B185,'(2) Gegevens per set'!B:V, 15, FALSE) = "", "", VLOOKUP(B185,'(2) Gegevens per set'!B:V, 15, FALSE)), "")</f>
        <v/>
      </c>
      <c r="R185" s="64" t="str">
        <f>IF($R$13="Ja", IF(VLOOKUP(B185,'(2) Gegevens per set'!B:V, 16, FALSE) = "", "", VLOOKUP(B185,'(2) Gegevens per set'!B:V, 16, FALSE)), "")</f>
        <v/>
      </c>
      <c r="S185" s="72" t="str">
        <f>IF($S$13="Ja", IF(VLOOKUP(B185,'(2) Gegevens per set'!B:V, 17, FALSE) = "", "", VLOOKUP(B185,'(2) Gegevens per set'!B:V, 17, FALSE)), "")</f>
        <v/>
      </c>
      <c r="T185" s="64" t="str">
        <f>IF($T$13="Ja", IF(VLOOKUP(B185,'(2) Gegevens per set'!B:V, 18, FALSE) = "", "", VLOOKUP(B185,'(2) Gegevens per set'!B:V, 18, FALSE)), "")</f>
        <v/>
      </c>
      <c r="U185" s="72" t="str">
        <f>IF($U$13="Ja", IF(VLOOKUP(B185,'(2) Gegevens per set'!B:V, 19, FALSE) = "", "", VLOOKUP(B185,'(2) Gegevens per set'!B:V, 19, FALSE)), "")</f>
        <v/>
      </c>
      <c r="V185" s="72" t="str">
        <f>IF($V$13="Ja", IF(VLOOKUP(B185,'(2) Gegevens per set'!B:V, 20, FALSE) = "", "", VLOOKUP(B185,'(2) Gegevens per set'!B:V, 20, FALSE)), "")</f>
        <v/>
      </c>
      <c r="W185" s="72" t="str">
        <f>IF($W$13="Ja", IF(VLOOKUP(B185,'(2) Gegevens per set'!B:V, 21, FALSE) = "", "", VLOOKUP(B185,'(2) Gegevens per set'!B:V, 21, FALSE)), "")</f>
        <v/>
      </c>
      <c r="X185" s="83" t="str" cm="1">
        <f t="array" ref="X185">IF($C$6&lt;&gt;"x","",IF(OR(E185:W185&lt;&gt;""),"x",""))</f>
        <v/>
      </c>
      <c r="Y185" s="83" t="str">
        <f>IF($C$8="x", IF(VLOOKUP(B185,'(2) Gegevens per set'!B:Y, 22, FALSE) = "", "", VLOOKUP(B185,'(2) Gegevens per set'!B:Y, 22, FALSE)), "")</f>
        <v/>
      </c>
      <c r="Z185" s="83" t="str">
        <f>IF($C$9="x", IF(VLOOKUP(B185,'(2) Gegevens per set'!B:Y, 23, FALSE) = "", "", VLOOKUP(B185,'(2) Gegevens per set'!B:Y, 23, FALSE)), "")</f>
        <v/>
      </c>
      <c r="AA185" s="83" t="str">
        <f>IF($C$7="x", IF(VLOOKUP(B185,'(2) Gegevens per set'!B:Y, 24, FALSE) = "", "", VLOOKUP(B185,'(2) Gegevens per set'!B:Y, 24, FALSE)), "")</f>
        <v/>
      </c>
    </row>
    <row r="186" spans="2:27" x14ac:dyDescent="0.25">
      <c r="B186" s="60" t="s">
        <v>209</v>
      </c>
      <c r="C186" s="30" t="s">
        <v>20</v>
      </c>
      <c r="D186" s="30"/>
      <c r="E186" s="72" t="str">
        <f>IF($E$13="Ja", IF(VLOOKUP(B186,'(2) Gegevens per set'!B:V, 3, FALSE) = "", "", VLOOKUP(B186,'(2) Gegevens per set'!B:V, 3, FALSE)), "")</f>
        <v/>
      </c>
      <c r="F186" s="72" t="str">
        <f>IF($F$13="Ja", IF(VLOOKUP(B186,'(2) Gegevens per set'!B:V, 4, FALSE) = "", "", VLOOKUP(B186,'(2) Gegevens per set'!B:V, 4, FALSE)), "")</f>
        <v/>
      </c>
      <c r="G186" s="68" t="str">
        <f>IF($G$13="Ja", IF(VLOOKUP(B186,'(2) Gegevens per set'!B:V, 5, FALSE) = "", "", VLOOKUP(B186,'(2) Gegevens per set'!B:V, 5, FALSE)), "")</f>
        <v/>
      </c>
      <c r="H186" s="64" t="str">
        <f>IF($H$13="Ja", IF(VLOOKUP(B186,'(2) Gegevens per set'!B:V, 6, FALSE) = "", "", VLOOKUP(B186,'(2) Gegevens per set'!B:V, 6, FALSE)), "")</f>
        <v/>
      </c>
      <c r="I186" s="72" t="str">
        <f>IF($I$13="Ja", IF(VLOOKUP(B186,'(2) Gegevens per set'!B:V, 7, FALSE) = "", "", VLOOKUP(B186,'(2) Gegevens per set'!B:V, 7, FALSE)), "")</f>
        <v/>
      </c>
      <c r="J186" s="72" t="str">
        <f>IF($J$13="Ja", IF(VLOOKUP(B186,'(2) Gegevens per set'!B:V, 8, FALSE) = "", "", VLOOKUP(B186,'(2) Gegevens per set'!B:V, 8, FALSE)), "")</f>
        <v/>
      </c>
      <c r="K186" s="64" t="str">
        <f>IF($K$13="Ja", IF(VLOOKUP(B186,'(2) Gegevens per set'!B:V, 9, FALSE) = "", "", VLOOKUP(B186,'(2) Gegevens per set'!B:V, 9, FALSE)), "")</f>
        <v/>
      </c>
      <c r="L186" s="72" t="str">
        <f>IF($L$13="Ja", IF(VLOOKUP(B186,'(2) Gegevens per set'!B:V, 10, FALSE) = "", "", VLOOKUP(B186,'(2) Gegevens per set'!B:V, 10, FALSE)), "")</f>
        <v/>
      </c>
      <c r="M186" s="72" t="str">
        <f>IF($M$13="Ja", IF(VLOOKUP(B186,'(2) Gegevens per set'!B:V, 11, FALSE) = "", "", VLOOKUP(B186,'(2) Gegevens per set'!B:V, 11, FALSE)), "")</f>
        <v/>
      </c>
      <c r="N186" s="64" t="str">
        <f>IF($N$13="Ja", IF(VLOOKUP(B186,'(2) Gegevens per set'!B:V, 12, FALSE) = "", "", VLOOKUP(B186,'(2) Gegevens per set'!B:V, 12, FALSE)), "")</f>
        <v/>
      </c>
      <c r="O186" s="72" t="str">
        <f>IF($O$13="Ja", IF(VLOOKUP(B186,'(2) Gegevens per set'!B:V, 13, FALSE) = "", "", VLOOKUP(B186,'(2) Gegevens per set'!B:V, 13, FALSE)), "")</f>
        <v/>
      </c>
      <c r="P186" s="64" t="str">
        <f>IF($P$13="Ja", IF(VLOOKUP(B186,'(2) Gegevens per set'!B:V, 14, FALSE) = "", "", VLOOKUP(B186,'(2) Gegevens per set'!B:V, 14, FALSE)), "")</f>
        <v/>
      </c>
      <c r="Q186" s="72" t="str">
        <f>IF($Q$13="Ja", IF(VLOOKUP(B186,'(2) Gegevens per set'!B:V, 15, FALSE) = "", "", VLOOKUP(B186,'(2) Gegevens per set'!B:V, 15, FALSE)), "")</f>
        <v/>
      </c>
      <c r="R186" s="64" t="str">
        <f>IF($R$13="Ja", IF(VLOOKUP(B186,'(2) Gegevens per set'!B:V, 16, FALSE) = "", "", VLOOKUP(B186,'(2) Gegevens per set'!B:V, 16, FALSE)), "")</f>
        <v/>
      </c>
      <c r="S186" s="72" t="str">
        <f>IF($S$13="Ja", IF(VLOOKUP(B186,'(2) Gegevens per set'!B:V, 17, FALSE) = "", "", VLOOKUP(B186,'(2) Gegevens per set'!B:V, 17, FALSE)), "")</f>
        <v/>
      </c>
      <c r="T186" s="64" t="str">
        <f>IF($T$13="Ja", IF(VLOOKUP(B186,'(2) Gegevens per set'!B:V, 18, FALSE) = "", "", VLOOKUP(B186,'(2) Gegevens per set'!B:V, 18, FALSE)), "")</f>
        <v/>
      </c>
      <c r="U186" s="72" t="str">
        <f>IF($U$13="Ja", IF(VLOOKUP(B186,'(2) Gegevens per set'!B:V, 19, FALSE) = "", "", VLOOKUP(B186,'(2) Gegevens per set'!B:V, 19, FALSE)), "")</f>
        <v/>
      </c>
      <c r="V186" s="72" t="str">
        <f>IF($V$13="Ja", IF(VLOOKUP(B186,'(2) Gegevens per set'!B:V, 20, FALSE) = "", "", VLOOKUP(B186,'(2) Gegevens per set'!B:V, 20, FALSE)), "")</f>
        <v/>
      </c>
      <c r="W186" s="72" t="str">
        <f>IF($W$13="Ja", IF(VLOOKUP(B186,'(2) Gegevens per set'!B:V, 21, FALSE) = "", "", VLOOKUP(B186,'(2) Gegevens per set'!B:V, 21, FALSE)), "")</f>
        <v/>
      </c>
      <c r="X186" s="83" t="str" cm="1">
        <f t="array" ref="X186">IF($C$6&lt;&gt;"x","",IF(OR(E186:W186&lt;&gt;""),"x",""))</f>
        <v/>
      </c>
      <c r="Y186" s="83" t="str">
        <f>IF($C$8="x", IF(VLOOKUP(B186,'(2) Gegevens per set'!B:Y, 22, FALSE) = "", "", VLOOKUP(B186,'(2) Gegevens per set'!B:Y, 22, FALSE)), "")</f>
        <v/>
      </c>
      <c r="Z186" s="83" t="str">
        <f>IF($C$9="x", IF(VLOOKUP(B186,'(2) Gegevens per set'!B:Y, 23, FALSE) = "", "", VLOOKUP(B186,'(2) Gegevens per set'!B:Y, 23, FALSE)), "")</f>
        <v/>
      </c>
      <c r="AA186" s="83" t="str">
        <f>IF($C$7="x", IF(VLOOKUP(B186,'(2) Gegevens per set'!B:Y, 24, FALSE) = "", "", VLOOKUP(B186,'(2) Gegevens per set'!B:Y, 24, FALSE)), "")</f>
        <v/>
      </c>
    </row>
    <row r="187" spans="2:27" x14ac:dyDescent="0.25">
      <c r="B187" s="60" t="s">
        <v>210</v>
      </c>
      <c r="C187" s="30" t="s">
        <v>22</v>
      </c>
      <c r="D187" s="30"/>
      <c r="E187" s="72" t="str">
        <f>IF($E$13="Ja", IF(VLOOKUP(B187,'(2) Gegevens per set'!B:V, 3, FALSE) = "", "", VLOOKUP(B187,'(2) Gegevens per set'!B:V, 3, FALSE)), "")</f>
        <v/>
      </c>
      <c r="F187" s="72" t="str">
        <f>IF($F$13="Ja", IF(VLOOKUP(B187,'(2) Gegevens per set'!B:V, 4, FALSE) = "", "", VLOOKUP(B187,'(2) Gegevens per set'!B:V, 4, FALSE)), "")</f>
        <v/>
      </c>
      <c r="G187" s="68" t="str">
        <f>IF($G$13="Ja", IF(VLOOKUP(B187,'(2) Gegevens per set'!B:V, 5, FALSE) = "", "", VLOOKUP(B187,'(2) Gegevens per set'!B:V, 5, FALSE)), "")</f>
        <v/>
      </c>
      <c r="H187" s="64" t="str">
        <f>IF($H$13="Ja", IF(VLOOKUP(B187,'(2) Gegevens per set'!B:V, 6, FALSE) = "", "", VLOOKUP(B187,'(2) Gegevens per set'!B:V, 6, FALSE)), "")</f>
        <v/>
      </c>
      <c r="I187" s="72" t="str">
        <f>IF($I$13="Ja", IF(VLOOKUP(B187,'(2) Gegevens per set'!B:V, 7, FALSE) = "", "", VLOOKUP(B187,'(2) Gegevens per set'!B:V, 7, FALSE)), "")</f>
        <v/>
      </c>
      <c r="J187" s="72" t="str">
        <f>IF($J$13="Ja", IF(VLOOKUP(B187,'(2) Gegevens per set'!B:V, 8, FALSE) = "", "", VLOOKUP(B187,'(2) Gegevens per set'!B:V, 8, FALSE)), "")</f>
        <v/>
      </c>
      <c r="K187" s="64" t="str">
        <f>IF($K$13="Ja", IF(VLOOKUP(B187,'(2) Gegevens per set'!B:V, 9, FALSE) = "", "", VLOOKUP(B187,'(2) Gegevens per set'!B:V, 9, FALSE)), "")</f>
        <v/>
      </c>
      <c r="L187" s="72" t="str">
        <f>IF($L$13="Ja", IF(VLOOKUP(B187,'(2) Gegevens per set'!B:V, 10, FALSE) = "", "", VLOOKUP(B187,'(2) Gegevens per set'!B:V, 10, FALSE)), "")</f>
        <v/>
      </c>
      <c r="M187" s="72" t="str">
        <f>IF($M$13="Ja", IF(VLOOKUP(B187,'(2) Gegevens per set'!B:V, 11, FALSE) = "", "", VLOOKUP(B187,'(2) Gegevens per set'!B:V, 11, FALSE)), "")</f>
        <v/>
      </c>
      <c r="N187" s="64" t="str">
        <f>IF($N$13="Ja", IF(VLOOKUP(B187,'(2) Gegevens per set'!B:V, 12, FALSE) = "", "", VLOOKUP(B187,'(2) Gegevens per set'!B:V, 12, FALSE)), "")</f>
        <v/>
      </c>
      <c r="O187" s="72" t="str">
        <f>IF($O$13="Ja", IF(VLOOKUP(B187,'(2) Gegevens per set'!B:V, 13, FALSE) = "", "", VLOOKUP(B187,'(2) Gegevens per set'!B:V, 13, FALSE)), "")</f>
        <v/>
      </c>
      <c r="P187" s="64" t="str">
        <f>IF($P$13="Ja", IF(VLOOKUP(B187,'(2) Gegevens per set'!B:V, 14, FALSE) = "", "", VLOOKUP(B187,'(2) Gegevens per set'!B:V, 14, FALSE)), "")</f>
        <v/>
      </c>
      <c r="Q187" s="72" t="str">
        <f>IF($Q$13="Ja", IF(VLOOKUP(B187,'(2) Gegevens per set'!B:V, 15, FALSE) = "", "", VLOOKUP(B187,'(2) Gegevens per set'!B:V, 15, FALSE)), "")</f>
        <v/>
      </c>
      <c r="R187" s="64" t="str">
        <f>IF($R$13="Ja", IF(VLOOKUP(B187,'(2) Gegevens per set'!B:V, 16, FALSE) = "", "", VLOOKUP(B187,'(2) Gegevens per set'!B:V, 16, FALSE)), "")</f>
        <v/>
      </c>
      <c r="S187" s="72" t="str">
        <f>IF($S$13="Ja", IF(VLOOKUP(B187,'(2) Gegevens per set'!B:V, 17, FALSE) = "", "", VLOOKUP(B187,'(2) Gegevens per set'!B:V, 17, FALSE)), "")</f>
        <v/>
      </c>
      <c r="T187" s="64" t="str">
        <f>IF($T$13="Ja", IF(VLOOKUP(B187,'(2) Gegevens per set'!B:V, 18, FALSE) = "", "", VLOOKUP(B187,'(2) Gegevens per set'!B:V, 18, FALSE)), "")</f>
        <v/>
      </c>
      <c r="U187" s="72" t="str">
        <f>IF($U$13="Ja", IF(VLOOKUP(B187,'(2) Gegevens per set'!B:V, 19, FALSE) = "", "", VLOOKUP(B187,'(2) Gegevens per set'!B:V, 19, FALSE)), "")</f>
        <v/>
      </c>
      <c r="V187" s="72" t="str">
        <f>IF($V$13="Ja", IF(VLOOKUP(B187,'(2) Gegevens per set'!B:V, 20, FALSE) = "", "", VLOOKUP(B187,'(2) Gegevens per set'!B:V, 20, FALSE)), "")</f>
        <v/>
      </c>
      <c r="W187" s="72" t="str">
        <f>IF($W$13="Ja", IF(VLOOKUP(B187,'(2) Gegevens per set'!B:V, 21, FALSE) = "", "", VLOOKUP(B187,'(2) Gegevens per set'!B:V, 21, FALSE)), "")</f>
        <v/>
      </c>
      <c r="X187" s="83" t="str" cm="1">
        <f t="array" ref="X187">IF($C$6&lt;&gt;"x","",IF(OR(E187:W187&lt;&gt;""),"x",""))</f>
        <v/>
      </c>
      <c r="Y187" s="83" t="str">
        <f>IF($C$8="x", IF(VLOOKUP(B187,'(2) Gegevens per set'!B:Y, 22, FALSE) = "", "", VLOOKUP(B187,'(2) Gegevens per set'!B:Y, 22, FALSE)), "")</f>
        <v/>
      </c>
      <c r="Z187" s="83" t="str">
        <f>IF($C$9="x", IF(VLOOKUP(B187,'(2) Gegevens per set'!B:Y, 23, FALSE) = "", "", VLOOKUP(B187,'(2) Gegevens per set'!B:Y, 23, FALSE)), "")</f>
        <v/>
      </c>
      <c r="AA187" s="83" t="str">
        <f>IF($C$7="x", IF(VLOOKUP(B187,'(2) Gegevens per set'!B:Y, 24, FALSE) = "", "", VLOOKUP(B187,'(2) Gegevens per set'!B:Y, 24, FALSE)), "")</f>
        <v/>
      </c>
    </row>
    <row r="188" spans="2:27" x14ac:dyDescent="0.25">
      <c r="B188" s="60" t="s">
        <v>211</v>
      </c>
      <c r="C188" s="30" t="s">
        <v>24</v>
      </c>
      <c r="D188" s="30"/>
      <c r="E188" s="72" t="str">
        <f>IF($E$13="Ja", IF(VLOOKUP(B188,'(2) Gegevens per set'!B:V, 3, FALSE) = "", "", VLOOKUP(B188,'(2) Gegevens per set'!B:V, 3, FALSE)), "")</f>
        <v/>
      </c>
      <c r="F188" s="72" t="str">
        <f>IF($F$13="Ja", IF(VLOOKUP(B188,'(2) Gegevens per set'!B:V, 4, FALSE) = "", "", VLOOKUP(B188,'(2) Gegevens per set'!B:V, 4, FALSE)), "")</f>
        <v/>
      </c>
      <c r="G188" s="68" t="str">
        <f>IF($G$13="Ja", IF(VLOOKUP(B188,'(2) Gegevens per set'!B:V, 5, FALSE) = "", "", VLOOKUP(B188,'(2) Gegevens per set'!B:V, 5, FALSE)), "")</f>
        <v/>
      </c>
      <c r="H188" s="64" t="str">
        <f>IF($H$13="Ja", IF(VLOOKUP(B188,'(2) Gegevens per set'!B:V, 6, FALSE) = "", "", VLOOKUP(B188,'(2) Gegevens per set'!B:V, 6, FALSE)), "")</f>
        <v/>
      </c>
      <c r="I188" s="72" t="str">
        <f>IF($I$13="Ja", IF(VLOOKUP(B188,'(2) Gegevens per set'!B:V, 7, FALSE) = "", "", VLOOKUP(B188,'(2) Gegevens per set'!B:V, 7, FALSE)), "")</f>
        <v/>
      </c>
      <c r="J188" s="72" t="str">
        <f>IF($J$13="Ja", IF(VLOOKUP(B188,'(2) Gegevens per set'!B:V, 8, FALSE) = "", "", VLOOKUP(B188,'(2) Gegevens per set'!B:V, 8, FALSE)), "")</f>
        <v/>
      </c>
      <c r="K188" s="64" t="str">
        <f>IF($K$13="Ja", IF(VLOOKUP(B188,'(2) Gegevens per set'!B:V, 9, FALSE) = "", "", VLOOKUP(B188,'(2) Gegevens per set'!B:V, 9, FALSE)), "")</f>
        <v/>
      </c>
      <c r="L188" s="72" t="str">
        <f>IF($L$13="Ja", IF(VLOOKUP(B188,'(2) Gegevens per set'!B:V, 10, FALSE) = "", "", VLOOKUP(B188,'(2) Gegevens per set'!B:V, 10, FALSE)), "")</f>
        <v/>
      </c>
      <c r="M188" s="72" t="str">
        <f>IF($M$13="Ja", IF(VLOOKUP(B188,'(2) Gegevens per set'!B:V, 11, FALSE) = "", "", VLOOKUP(B188,'(2) Gegevens per set'!B:V, 11, FALSE)), "")</f>
        <v/>
      </c>
      <c r="N188" s="64" t="str">
        <f>IF($N$13="Ja", IF(VLOOKUP(B188,'(2) Gegevens per set'!B:V, 12, FALSE) = "", "", VLOOKUP(B188,'(2) Gegevens per set'!B:V, 12, FALSE)), "")</f>
        <v/>
      </c>
      <c r="O188" s="72" t="str">
        <f>IF($O$13="Ja", IF(VLOOKUP(B188,'(2) Gegevens per set'!B:V, 13, FALSE) = "", "", VLOOKUP(B188,'(2) Gegevens per set'!B:V, 13, FALSE)), "")</f>
        <v/>
      </c>
      <c r="P188" s="64" t="str">
        <f>IF($P$13="Ja", IF(VLOOKUP(B188,'(2) Gegevens per set'!B:V, 14, FALSE) = "", "", VLOOKUP(B188,'(2) Gegevens per set'!B:V, 14, FALSE)), "")</f>
        <v/>
      </c>
      <c r="Q188" s="72" t="str">
        <f>IF($Q$13="Ja", IF(VLOOKUP(B188,'(2) Gegevens per set'!B:V, 15, FALSE) = "", "", VLOOKUP(B188,'(2) Gegevens per set'!B:V, 15, FALSE)), "")</f>
        <v/>
      </c>
      <c r="R188" s="64" t="str">
        <f>IF($R$13="Ja", IF(VLOOKUP(B188,'(2) Gegevens per set'!B:V, 16, FALSE) = "", "", VLOOKUP(B188,'(2) Gegevens per set'!B:V, 16, FALSE)), "")</f>
        <v/>
      </c>
      <c r="S188" s="72" t="str">
        <f>IF($S$13="Ja", IF(VLOOKUP(B188,'(2) Gegevens per set'!B:V, 17, FALSE) = "", "", VLOOKUP(B188,'(2) Gegevens per set'!B:V, 17, FALSE)), "")</f>
        <v/>
      </c>
      <c r="T188" s="64" t="str">
        <f>IF($T$13="Ja", IF(VLOOKUP(B188,'(2) Gegevens per set'!B:V, 18, FALSE) = "", "", VLOOKUP(B188,'(2) Gegevens per set'!B:V, 18, FALSE)), "")</f>
        <v/>
      </c>
      <c r="U188" s="72" t="str">
        <f>IF($U$13="Ja", IF(VLOOKUP(B188,'(2) Gegevens per set'!B:V, 19, FALSE) = "", "", VLOOKUP(B188,'(2) Gegevens per set'!B:V, 19, FALSE)), "")</f>
        <v/>
      </c>
      <c r="V188" s="72" t="str">
        <f>IF($V$13="Ja", IF(VLOOKUP(B188,'(2) Gegevens per set'!B:V, 20, FALSE) = "", "", VLOOKUP(B188,'(2) Gegevens per set'!B:V, 20, FALSE)), "")</f>
        <v/>
      </c>
      <c r="W188" s="72" t="str">
        <f>IF($W$13="Ja", IF(VLOOKUP(B188,'(2) Gegevens per set'!B:V, 21, FALSE) = "", "", VLOOKUP(B188,'(2) Gegevens per set'!B:V, 21, FALSE)), "")</f>
        <v/>
      </c>
      <c r="X188" s="83" t="str" cm="1">
        <f t="array" ref="X188">IF($C$6&lt;&gt;"x","",IF(OR(E188:W188&lt;&gt;""),"x",""))</f>
        <v/>
      </c>
      <c r="Y188" s="83" t="str">
        <f>IF($C$8="x", IF(VLOOKUP(B188,'(2) Gegevens per set'!B:Y, 22, FALSE) = "", "", VLOOKUP(B188,'(2) Gegevens per set'!B:Y, 22, FALSE)), "")</f>
        <v/>
      </c>
      <c r="Z188" s="83" t="str">
        <f>IF($C$9="x", IF(VLOOKUP(B188,'(2) Gegevens per set'!B:Y, 23, FALSE) = "", "", VLOOKUP(B188,'(2) Gegevens per set'!B:Y, 23, FALSE)), "")</f>
        <v/>
      </c>
      <c r="AA188" s="83" t="str">
        <f>IF($C$7="x", IF(VLOOKUP(B188,'(2) Gegevens per set'!B:Y, 24, FALSE) = "", "", VLOOKUP(B188,'(2) Gegevens per set'!B:Y, 24, FALSE)), "")</f>
        <v/>
      </c>
    </row>
    <row r="189" spans="2:27" x14ac:dyDescent="0.25">
      <c r="B189" s="60" t="s">
        <v>212</v>
      </c>
      <c r="C189" s="30" t="s">
        <v>179</v>
      </c>
      <c r="D189" s="30"/>
      <c r="E189" s="72" t="str">
        <f>IF($E$13="Ja", IF(VLOOKUP(B189,'(2) Gegevens per set'!B:V, 3, FALSE) = "", "", VLOOKUP(B189,'(2) Gegevens per set'!B:V, 3, FALSE)), "")</f>
        <v/>
      </c>
      <c r="F189" s="72" t="str">
        <f>IF($F$13="Ja", IF(VLOOKUP(B189,'(2) Gegevens per set'!B:V, 4, FALSE) = "", "", VLOOKUP(B189,'(2) Gegevens per set'!B:V, 4, FALSE)), "")</f>
        <v/>
      </c>
      <c r="G189" s="68" t="str">
        <f>IF($G$13="Ja", IF(VLOOKUP(B189,'(2) Gegevens per set'!B:V, 5, FALSE) = "", "", VLOOKUP(B189,'(2) Gegevens per set'!B:V, 5, FALSE)), "")</f>
        <v/>
      </c>
      <c r="H189" s="64" t="str">
        <f>IF($H$13="Ja", IF(VLOOKUP(B189,'(2) Gegevens per set'!B:V, 6, FALSE) = "", "", VLOOKUP(B189,'(2) Gegevens per set'!B:V, 6, FALSE)), "")</f>
        <v/>
      </c>
      <c r="I189" s="72" t="str">
        <f>IF($I$13="Ja", IF(VLOOKUP(B189,'(2) Gegevens per set'!B:V, 7, FALSE) = "", "", VLOOKUP(B189,'(2) Gegevens per set'!B:V, 7, FALSE)), "")</f>
        <v/>
      </c>
      <c r="J189" s="72" t="str">
        <f>IF($J$13="Ja", IF(VLOOKUP(B189,'(2) Gegevens per set'!B:V, 8, FALSE) = "", "", VLOOKUP(B189,'(2) Gegevens per set'!B:V, 8, FALSE)), "")</f>
        <v/>
      </c>
      <c r="K189" s="64" t="str">
        <f>IF($K$13="Ja", IF(VLOOKUP(B189,'(2) Gegevens per set'!B:V, 9, FALSE) = "", "", VLOOKUP(B189,'(2) Gegevens per set'!B:V, 9, FALSE)), "")</f>
        <v/>
      </c>
      <c r="L189" s="72" t="str">
        <f>IF($L$13="Ja", IF(VLOOKUP(B189,'(2) Gegevens per set'!B:V, 10, FALSE) = "", "", VLOOKUP(B189,'(2) Gegevens per set'!B:V, 10, FALSE)), "")</f>
        <v/>
      </c>
      <c r="M189" s="72" t="str">
        <f>IF($M$13="Ja", IF(VLOOKUP(B189,'(2) Gegevens per set'!B:V, 11, FALSE) = "", "", VLOOKUP(B189,'(2) Gegevens per set'!B:V, 11, FALSE)), "")</f>
        <v/>
      </c>
      <c r="N189" s="64" t="str">
        <f>IF($N$13="Ja", IF(VLOOKUP(B189,'(2) Gegevens per set'!B:V, 12, FALSE) = "", "", VLOOKUP(B189,'(2) Gegevens per set'!B:V, 12, FALSE)), "")</f>
        <v/>
      </c>
      <c r="O189" s="72" t="str">
        <f>IF($O$13="Ja", IF(VLOOKUP(B189,'(2) Gegevens per set'!B:V, 13, FALSE) = "", "", VLOOKUP(B189,'(2) Gegevens per set'!B:V, 13, FALSE)), "")</f>
        <v/>
      </c>
      <c r="P189" s="64" t="str">
        <f>IF($P$13="Ja", IF(VLOOKUP(B189,'(2) Gegevens per set'!B:V, 14, FALSE) = "", "", VLOOKUP(B189,'(2) Gegevens per set'!B:V, 14, FALSE)), "")</f>
        <v/>
      </c>
      <c r="Q189" s="72" t="str">
        <f>IF($Q$13="Ja", IF(VLOOKUP(B189,'(2) Gegevens per set'!B:V, 15, FALSE) = "", "", VLOOKUP(B189,'(2) Gegevens per set'!B:V, 15, FALSE)), "")</f>
        <v/>
      </c>
      <c r="R189" s="64" t="str">
        <f>IF($R$13="Ja", IF(VLOOKUP(B189,'(2) Gegevens per set'!B:V, 16, FALSE) = "", "", VLOOKUP(B189,'(2) Gegevens per set'!B:V, 16, FALSE)), "")</f>
        <v/>
      </c>
      <c r="S189" s="72" t="str">
        <f>IF($S$13="Ja", IF(VLOOKUP(B189,'(2) Gegevens per set'!B:V, 17, FALSE) = "", "", VLOOKUP(B189,'(2) Gegevens per set'!B:V, 17, FALSE)), "")</f>
        <v/>
      </c>
      <c r="T189" s="64" t="str">
        <f>IF($T$13="Ja", IF(VLOOKUP(B189,'(2) Gegevens per set'!B:V, 18, FALSE) = "", "", VLOOKUP(B189,'(2) Gegevens per set'!B:V, 18, FALSE)), "")</f>
        <v/>
      </c>
      <c r="U189" s="72" t="str">
        <f>IF($U$13="Ja", IF(VLOOKUP(B189,'(2) Gegevens per set'!B:V, 19, FALSE) = "", "", VLOOKUP(B189,'(2) Gegevens per set'!B:V, 19, FALSE)), "")</f>
        <v/>
      </c>
      <c r="V189" s="72" t="str">
        <f>IF($V$13="Ja", IF(VLOOKUP(B189,'(2) Gegevens per set'!B:V, 20, FALSE) = "", "", VLOOKUP(B189,'(2) Gegevens per set'!B:V, 20, FALSE)), "")</f>
        <v/>
      </c>
      <c r="W189" s="72" t="str">
        <f>IF($W$13="Ja", IF(VLOOKUP(B189,'(2) Gegevens per set'!B:V, 21, FALSE) = "", "", VLOOKUP(B189,'(2) Gegevens per set'!B:V, 21, FALSE)), "")</f>
        <v/>
      </c>
      <c r="X189" s="83" t="str" cm="1">
        <f t="array" ref="X189">IF($C$6&lt;&gt;"x","",IF(OR(E189:W189&lt;&gt;""),"x",""))</f>
        <v/>
      </c>
      <c r="Y189" s="83" t="str">
        <f>IF($C$8="x", IF(VLOOKUP(B189,'(2) Gegevens per set'!B:Y, 22, FALSE) = "", "", VLOOKUP(B189,'(2) Gegevens per set'!B:Y, 22, FALSE)), "")</f>
        <v/>
      </c>
      <c r="Z189" s="83" t="str">
        <f>IF($C$9="x", IF(VLOOKUP(B189,'(2) Gegevens per set'!B:Y, 23, FALSE) = "", "", VLOOKUP(B189,'(2) Gegevens per set'!B:Y, 23, FALSE)), "")</f>
        <v/>
      </c>
      <c r="AA189" s="83" t="str">
        <f>IF($C$7="x", IF(VLOOKUP(B189,'(2) Gegevens per set'!B:Y, 24, FALSE) = "", "", VLOOKUP(B189,'(2) Gegevens per set'!B:Y, 24, FALSE)), "")</f>
        <v/>
      </c>
    </row>
    <row r="190" spans="2:27" x14ac:dyDescent="0.25">
      <c r="B190" s="60" t="s">
        <v>213</v>
      </c>
      <c r="C190" s="30" t="s">
        <v>181</v>
      </c>
      <c r="D190" s="30"/>
      <c r="E190" s="72" t="str">
        <f>IF($E$13="Ja", IF(VLOOKUP(B190,'(2) Gegevens per set'!B:V, 3, FALSE) = "", "", VLOOKUP(B190,'(2) Gegevens per set'!B:V, 3, FALSE)), "")</f>
        <v/>
      </c>
      <c r="F190" s="72" t="str">
        <f>IF($F$13="Ja", IF(VLOOKUP(B190,'(2) Gegevens per set'!B:V, 4, FALSE) = "", "", VLOOKUP(B190,'(2) Gegevens per set'!B:V, 4, FALSE)), "")</f>
        <v/>
      </c>
      <c r="G190" s="68" t="str">
        <f>IF($G$13="Ja", IF(VLOOKUP(B190,'(2) Gegevens per set'!B:V, 5, FALSE) = "", "", VLOOKUP(B190,'(2) Gegevens per set'!B:V, 5, FALSE)), "")</f>
        <v/>
      </c>
      <c r="H190" s="64" t="str">
        <f>IF($H$13="Ja", IF(VLOOKUP(B190,'(2) Gegevens per set'!B:V, 6, FALSE) = "", "", VLOOKUP(B190,'(2) Gegevens per set'!B:V, 6, FALSE)), "")</f>
        <v/>
      </c>
      <c r="I190" s="72" t="str">
        <f>IF($I$13="Ja", IF(VLOOKUP(B190,'(2) Gegevens per set'!B:V, 7, FALSE) = "", "", VLOOKUP(B190,'(2) Gegevens per set'!B:V, 7, FALSE)), "")</f>
        <v/>
      </c>
      <c r="J190" s="72" t="str">
        <f>IF($J$13="Ja", IF(VLOOKUP(B190,'(2) Gegevens per set'!B:V, 8, FALSE) = "", "", VLOOKUP(B190,'(2) Gegevens per set'!B:V, 8, FALSE)), "")</f>
        <v/>
      </c>
      <c r="K190" s="64" t="str">
        <f>IF($K$13="Ja", IF(VLOOKUP(B190,'(2) Gegevens per set'!B:V, 9, FALSE) = "", "", VLOOKUP(B190,'(2) Gegevens per set'!B:V, 9, FALSE)), "")</f>
        <v/>
      </c>
      <c r="L190" s="72" t="str">
        <f>IF($L$13="Ja", IF(VLOOKUP(B190,'(2) Gegevens per set'!B:V, 10, FALSE) = "", "", VLOOKUP(B190,'(2) Gegevens per set'!B:V, 10, FALSE)), "")</f>
        <v/>
      </c>
      <c r="M190" s="72" t="str">
        <f>IF($M$13="Ja", IF(VLOOKUP(B190,'(2) Gegevens per set'!B:V, 11, FALSE) = "", "", VLOOKUP(B190,'(2) Gegevens per set'!B:V, 11, FALSE)), "")</f>
        <v/>
      </c>
      <c r="N190" s="64" t="str">
        <f>IF($N$13="Ja", IF(VLOOKUP(B190,'(2) Gegevens per set'!B:V, 12, FALSE) = "", "", VLOOKUP(B190,'(2) Gegevens per set'!B:V, 12, FALSE)), "")</f>
        <v/>
      </c>
      <c r="O190" s="72" t="str">
        <f>IF($O$13="Ja", IF(VLOOKUP(B190,'(2) Gegevens per set'!B:V, 13, FALSE) = "", "", VLOOKUP(B190,'(2) Gegevens per set'!B:V, 13, FALSE)), "")</f>
        <v/>
      </c>
      <c r="P190" s="64" t="str">
        <f>IF($P$13="Ja", IF(VLOOKUP(B190,'(2) Gegevens per set'!B:V, 14, FALSE) = "", "", VLOOKUP(B190,'(2) Gegevens per set'!B:V, 14, FALSE)), "")</f>
        <v/>
      </c>
      <c r="Q190" s="72" t="str">
        <f>IF($Q$13="Ja", IF(VLOOKUP(B190,'(2) Gegevens per set'!B:V, 15, FALSE) = "", "", VLOOKUP(B190,'(2) Gegevens per set'!B:V, 15, FALSE)), "")</f>
        <v/>
      </c>
      <c r="R190" s="64" t="str">
        <f>IF($R$13="Ja", IF(VLOOKUP(B190,'(2) Gegevens per set'!B:V, 16, FALSE) = "", "", VLOOKUP(B190,'(2) Gegevens per set'!B:V, 16, FALSE)), "")</f>
        <v/>
      </c>
      <c r="S190" s="72" t="str">
        <f>IF($S$13="Ja", IF(VLOOKUP(B190,'(2) Gegevens per set'!B:V, 17, FALSE) = "", "", VLOOKUP(B190,'(2) Gegevens per set'!B:V, 17, FALSE)), "")</f>
        <v/>
      </c>
      <c r="T190" s="64" t="str">
        <f>IF($T$13="Ja", IF(VLOOKUP(B190,'(2) Gegevens per set'!B:V, 18, FALSE) = "", "", VLOOKUP(B190,'(2) Gegevens per set'!B:V, 18, FALSE)), "")</f>
        <v/>
      </c>
      <c r="U190" s="72" t="str">
        <f>IF($U$13="Ja", IF(VLOOKUP(B190,'(2) Gegevens per set'!B:V, 19, FALSE) = "", "", VLOOKUP(B190,'(2) Gegevens per set'!B:V, 19, FALSE)), "")</f>
        <v/>
      </c>
      <c r="V190" s="72" t="str">
        <f>IF($V$13="Ja", IF(VLOOKUP(B190,'(2) Gegevens per set'!B:V, 20, FALSE) = "", "", VLOOKUP(B190,'(2) Gegevens per set'!B:V, 20, FALSE)), "")</f>
        <v/>
      </c>
      <c r="W190" s="72" t="str">
        <f>IF($W$13="Ja", IF(VLOOKUP(B190,'(2) Gegevens per set'!B:V, 21, FALSE) = "", "", VLOOKUP(B190,'(2) Gegevens per set'!B:V, 21, FALSE)), "")</f>
        <v/>
      </c>
      <c r="X190" s="83" t="str" cm="1">
        <f t="array" ref="X190">IF($C$6&lt;&gt;"x","",IF(OR(E190:W190&lt;&gt;""),"x",""))</f>
        <v/>
      </c>
      <c r="Y190" s="83" t="str">
        <f>IF($C$8="x", IF(VLOOKUP(B190,'(2) Gegevens per set'!B:Y, 22, FALSE) = "", "", VLOOKUP(B190,'(2) Gegevens per set'!B:Y, 22, FALSE)), "")</f>
        <v/>
      </c>
      <c r="Z190" s="83" t="str">
        <f>IF($C$9="x", IF(VLOOKUP(B190,'(2) Gegevens per set'!B:Y, 23, FALSE) = "", "", VLOOKUP(B190,'(2) Gegevens per set'!B:Y, 23, FALSE)), "")</f>
        <v/>
      </c>
      <c r="AA190" s="83" t="str">
        <f>IF($C$7="x", IF(VLOOKUP(B190,'(2) Gegevens per set'!B:Y, 24, FALSE) = "", "", VLOOKUP(B190,'(2) Gegevens per set'!B:Y, 24, FALSE)), "")</f>
        <v/>
      </c>
    </row>
    <row r="191" spans="2:27" x14ac:dyDescent="0.25">
      <c r="B191" s="60" t="s">
        <v>214</v>
      </c>
      <c r="C191" s="30" t="s">
        <v>183</v>
      </c>
      <c r="D191" s="30"/>
      <c r="E191" s="72" t="str">
        <f>IF($E$13="Ja", IF(VLOOKUP(B191,'(2) Gegevens per set'!B:V, 3, FALSE) = "", "", VLOOKUP(B191,'(2) Gegevens per set'!B:V, 3, FALSE)), "")</f>
        <v/>
      </c>
      <c r="F191" s="72" t="str">
        <f>IF($F$13="Ja", IF(VLOOKUP(B191,'(2) Gegevens per set'!B:V, 4, FALSE) = "", "", VLOOKUP(B191,'(2) Gegevens per set'!B:V, 4, FALSE)), "")</f>
        <v/>
      </c>
      <c r="G191" s="68" t="str">
        <f>IF($G$13="Ja", IF(VLOOKUP(B191,'(2) Gegevens per set'!B:V, 5, FALSE) = "", "", VLOOKUP(B191,'(2) Gegevens per set'!B:V, 5, FALSE)), "")</f>
        <v/>
      </c>
      <c r="H191" s="64" t="str">
        <f>IF($H$13="Ja", IF(VLOOKUP(B191,'(2) Gegevens per set'!B:V, 6, FALSE) = "", "", VLOOKUP(B191,'(2) Gegevens per set'!B:V, 6, FALSE)), "")</f>
        <v/>
      </c>
      <c r="I191" s="72" t="str">
        <f>IF($I$13="Ja", IF(VLOOKUP(B191,'(2) Gegevens per set'!B:V, 7, FALSE) = "", "", VLOOKUP(B191,'(2) Gegevens per set'!B:V, 7, FALSE)), "")</f>
        <v/>
      </c>
      <c r="J191" s="72" t="str">
        <f>IF($J$13="Ja", IF(VLOOKUP(B191,'(2) Gegevens per set'!B:V, 8, FALSE) = "", "", VLOOKUP(B191,'(2) Gegevens per set'!B:V, 8, FALSE)), "")</f>
        <v/>
      </c>
      <c r="K191" s="64" t="str">
        <f>IF($K$13="Ja", IF(VLOOKUP(B191,'(2) Gegevens per set'!B:V, 9, FALSE) = "", "", VLOOKUP(B191,'(2) Gegevens per set'!B:V, 9, FALSE)), "")</f>
        <v/>
      </c>
      <c r="L191" s="72" t="str">
        <f>IF($L$13="Ja", IF(VLOOKUP(B191,'(2) Gegevens per set'!B:V, 10, FALSE) = "", "", VLOOKUP(B191,'(2) Gegevens per set'!B:V, 10, FALSE)), "")</f>
        <v/>
      </c>
      <c r="M191" s="72" t="str">
        <f>IF($M$13="Ja", IF(VLOOKUP(B191,'(2) Gegevens per set'!B:V, 11, FALSE) = "", "", VLOOKUP(B191,'(2) Gegevens per set'!B:V, 11, FALSE)), "")</f>
        <v/>
      </c>
      <c r="N191" s="64" t="str">
        <f>IF($N$13="Ja", IF(VLOOKUP(B191,'(2) Gegevens per set'!B:V, 12, FALSE) = "", "", VLOOKUP(B191,'(2) Gegevens per set'!B:V, 12, FALSE)), "")</f>
        <v/>
      </c>
      <c r="O191" s="72" t="str">
        <f>IF($O$13="Ja", IF(VLOOKUP(B191,'(2) Gegevens per set'!B:V, 13, FALSE) = "", "", VLOOKUP(B191,'(2) Gegevens per set'!B:V, 13, FALSE)), "")</f>
        <v/>
      </c>
      <c r="P191" s="64" t="str">
        <f>IF($P$13="Ja", IF(VLOOKUP(B191,'(2) Gegevens per set'!B:V, 14, FALSE) = "", "", VLOOKUP(B191,'(2) Gegevens per set'!B:V, 14, FALSE)), "")</f>
        <v/>
      </c>
      <c r="Q191" s="72" t="str">
        <f>IF($Q$13="Ja", IF(VLOOKUP(B191,'(2) Gegevens per set'!B:V, 15, FALSE) = "", "", VLOOKUP(B191,'(2) Gegevens per set'!B:V, 15, FALSE)), "")</f>
        <v/>
      </c>
      <c r="R191" s="64" t="str">
        <f>IF($R$13="Ja", IF(VLOOKUP(B191,'(2) Gegevens per set'!B:V, 16, FALSE) = "", "", VLOOKUP(B191,'(2) Gegevens per set'!B:V, 16, FALSE)), "")</f>
        <v/>
      </c>
      <c r="S191" s="72" t="str">
        <f>IF($S$13="Ja", IF(VLOOKUP(B191,'(2) Gegevens per set'!B:V, 17, FALSE) = "", "", VLOOKUP(B191,'(2) Gegevens per set'!B:V, 17, FALSE)), "")</f>
        <v/>
      </c>
      <c r="T191" s="64" t="str">
        <f>IF($T$13="Ja", IF(VLOOKUP(B191,'(2) Gegevens per set'!B:V, 18, FALSE) = "", "", VLOOKUP(B191,'(2) Gegevens per set'!B:V, 18, FALSE)), "")</f>
        <v/>
      </c>
      <c r="U191" s="72" t="str">
        <f>IF($U$13="Ja", IF(VLOOKUP(B191,'(2) Gegevens per set'!B:V, 19, FALSE) = "", "", VLOOKUP(B191,'(2) Gegevens per set'!B:V, 19, FALSE)), "")</f>
        <v/>
      </c>
      <c r="V191" s="72" t="str">
        <f>IF($V$13="Ja", IF(VLOOKUP(B191,'(2) Gegevens per set'!B:V, 20, FALSE) = "", "", VLOOKUP(B191,'(2) Gegevens per set'!B:V, 20, FALSE)), "")</f>
        <v/>
      </c>
      <c r="W191" s="72" t="str">
        <f>IF($W$13="Ja", IF(VLOOKUP(B191,'(2) Gegevens per set'!B:V, 21, FALSE) = "", "", VLOOKUP(B191,'(2) Gegevens per set'!B:V, 21, FALSE)), "")</f>
        <v/>
      </c>
      <c r="X191" s="83" t="str" cm="1">
        <f t="array" ref="X191">IF($C$6&lt;&gt;"x","",IF(OR(E191:W191&lt;&gt;""),"x",""))</f>
        <v/>
      </c>
      <c r="Y191" s="83" t="str">
        <f>IF($C$8="x", IF(VLOOKUP(B191,'(2) Gegevens per set'!B:Y, 22, FALSE) = "", "", VLOOKUP(B191,'(2) Gegevens per set'!B:Y, 22, FALSE)), "")</f>
        <v/>
      </c>
      <c r="Z191" s="83" t="str">
        <f>IF($C$9="x", IF(VLOOKUP(B191,'(2) Gegevens per set'!B:Y, 23, FALSE) = "", "", VLOOKUP(B191,'(2) Gegevens per set'!B:Y, 23, FALSE)), "")</f>
        <v/>
      </c>
      <c r="AA191" s="83" t="str">
        <f>IF($C$7="x", IF(VLOOKUP(B191,'(2) Gegevens per set'!B:Y, 24, FALSE) = "", "", VLOOKUP(B191,'(2) Gegevens per set'!B:Y, 24, FALSE)), "")</f>
        <v/>
      </c>
    </row>
    <row r="192" spans="2:27" x14ac:dyDescent="0.25">
      <c r="B192" s="60" t="s">
        <v>215</v>
      </c>
      <c r="C192" s="30" t="s">
        <v>185</v>
      </c>
      <c r="D192" s="30"/>
      <c r="E192" s="72" t="str">
        <f>IF($E$13="Ja", IF(VLOOKUP(B192,'(2) Gegevens per set'!B:V, 3, FALSE) = "", "", VLOOKUP(B192,'(2) Gegevens per set'!B:V, 3, FALSE)), "")</f>
        <v/>
      </c>
      <c r="F192" s="72" t="str">
        <f>IF($F$13="Ja", IF(VLOOKUP(B192,'(2) Gegevens per set'!B:V, 4, FALSE) = "", "", VLOOKUP(B192,'(2) Gegevens per set'!B:V, 4, FALSE)), "")</f>
        <v/>
      </c>
      <c r="G192" s="68" t="str">
        <f>IF($G$13="Ja", IF(VLOOKUP(B192,'(2) Gegevens per set'!B:V, 5, FALSE) = "", "", VLOOKUP(B192,'(2) Gegevens per set'!B:V, 5, FALSE)), "")</f>
        <v/>
      </c>
      <c r="H192" s="64" t="str">
        <f>IF($H$13="Ja", IF(VLOOKUP(B192,'(2) Gegevens per set'!B:V, 6, FALSE) = "", "", VLOOKUP(B192,'(2) Gegevens per set'!B:V, 6, FALSE)), "")</f>
        <v/>
      </c>
      <c r="I192" s="72" t="str">
        <f>IF($I$13="Ja", IF(VLOOKUP(B192,'(2) Gegevens per set'!B:V, 7, FALSE) = "", "", VLOOKUP(B192,'(2) Gegevens per set'!B:V, 7, FALSE)), "")</f>
        <v/>
      </c>
      <c r="J192" s="72" t="str">
        <f>IF($J$13="Ja", IF(VLOOKUP(B192,'(2) Gegevens per set'!B:V, 8, FALSE) = "", "", VLOOKUP(B192,'(2) Gegevens per set'!B:V, 8, FALSE)), "")</f>
        <v/>
      </c>
      <c r="K192" s="64" t="str">
        <f>IF($K$13="Ja", IF(VLOOKUP(B192,'(2) Gegevens per set'!B:V, 9, FALSE) = "", "", VLOOKUP(B192,'(2) Gegevens per set'!B:V, 9, FALSE)), "")</f>
        <v/>
      </c>
      <c r="L192" s="72" t="str">
        <f>IF($L$13="Ja", IF(VLOOKUP(B192,'(2) Gegevens per set'!B:V, 10, FALSE) = "", "", VLOOKUP(B192,'(2) Gegevens per set'!B:V, 10, FALSE)), "")</f>
        <v/>
      </c>
      <c r="M192" s="72" t="str">
        <f>IF($M$13="Ja", IF(VLOOKUP(B192,'(2) Gegevens per set'!B:V, 11, FALSE) = "", "", VLOOKUP(B192,'(2) Gegevens per set'!B:V, 11, FALSE)), "")</f>
        <v/>
      </c>
      <c r="N192" s="64" t="str">
        <f>IF($N$13="Ja", IF(VLOOKUP(B192,'(2) Gegevens per set'!B:V, 12, FALSE) = "", "", VLOOKUP(B192,'(2) Gegevens per set'!B:V, 12, FALSE)), "")</f>
        <v/>
      </c>
      <c r="O192" s="72" t="str">
        <f>IF($O$13="Ja", IF(VLOOKUP(B192,'(2) Gegevens per set'!B:V, 13, FALSE) = "", "", VLOOKUP(B192,'(2) Gegevens per set'!B:V, 13, FALSE)), "")</f>
        <v/>
      </c>
      <c r="P192" s="64" t="str">
        <f>IF($P$13="Ja", IF(VLOOKUP(B192,'(2) Gegevens per set'!B:V, 14, FALSE) = "", "", VLOOKUP(B192,'(2) Gegevens per set'!B:V, 14, FALSE)), "")</f>
        <v/>
      </c>
      <c r="Q192" s="72" t="str">
        <f>IF($Q$13="Ja", IF(VLOOKUP(B192,'(2) Gegevens per set'!B:V, 15, FALSE) = "", "", VLOOKUP(B192,'(2) Gegevens per set'!B:V, 15, FALSE)), "")</f>
        <v/>
      </c>
      <c r="R192" s="64" t="str">
        <f>IF($R$13="Ja", IF(VLOOKUP(B192,'(2) Gegevens per set'!B:V, 16, FALSE) = "", "", VLOOKUP(B192,'(2) Gegevens per set'!B:V, 16, FALSE)), "")</f>
        <v/>
      </c>
      <c r="S192" s="72" t="str">
        <f>IF($S$13="Ja", IF(VLOOKUP(B192,'(2) Gegevens per set'!B:V, 17, FALSE) = "", "", VLOOKUP(B192,'(2) Gegevens per set'!B:V, 17, FALSE)), "")</f>
        <v/>
      </c>
      <c r="T192" s="64" t="str">
        <f>IF($T$13="Ja", IF(VLOOKUP(B192,'(2) Gegevens per set'!B:V, 18, FALSE) = "", "", VLOOKUP(B192,'(2) Gegevens per set'!B:V, 18, FALSE)), "")</f>
        <v/>
      </c>
      <c r="U192" s="72" t="str">
        <f>IF($U$13="Ja", IF(VLOOKUP(B192,'(2) Gegevens per set'!B:V, 19, FALSE) = "", "", VLOOKUP(B192,'(2) Gegevens per set'!B:V, 19, FALSE)), "")</f>
        <v/>
      </c>
      <c r="V192" s="72" t="str">
        <f>IF($V$13="Ja", IF(VLOOKUP(B192,'(2) Gegevens per set'!B:V, 20, FALSE) = "", "", VLOOKUP(B192,'(2) Gegevens per set'!B:V, 20, FALSE)), "")</f>
        <v/>
      </c>
      <c r="W192" s="72" t="str">
        <f>IF($W$13="Ja", IF(VLOOKUP(B192,'(2) Gegevens per set'!B:V, 21, FALSE) = "", "", VLOOKUP(B192,'(2) Gegevens per set'!B:V, 21, FALSE)), "")</f>
        <v/>
      </c>
      <c r="X192" s="83" t="str" cm="1">
        <f t="array" ref="X192">IF($C$6&lt;&gt;"x","",IF(OR(E192:W192&lt;&gt;""),"x",""))</f>
        <v/>
      </c>
      <c r="Y192" s="83" t="str">
        <f>IF($C$8="x", IF(VLOOKUP(B192,'(2) Gegevens per set'!B:Y, 22, FALSE) = "", "", VLOOKUP(B192,'(2) Gegevens per set'!B:Y, 22, FALSE)), "")</f>
        <v/>
      </c>
      <c r="Z192" s="83" t="str">
        <f>IF($C$9="x", IF(VLOOKUP(B192,'(2) Gegevens per set'!B:Y, 23, FALSE) = "", "", VLOOKUP(B192,'(2) Gegevens per set'!B:Y, 23, FALSE)), "")</f>
        <v/>
      </c>
      <c r="AA192" s="83" t="str">
        <f>IF($C$7="x", IF(VLOOKUP(B192,'(2) Gegevens per set'!B:Y, 24, FALSE) = "", "", VLOOKUP(B192,'(2) Gegevens per set'!B:Y, 24, FALSE)), "")</f>
        <v/>
      </c>
    </row>
    <row r="193" spans="2:27" x14ac:dyDescent="0.25">
      <c r="B193" s="60" t="s">
        <v>216</v>
      </c>
      <c r="C193" s="30" t="s">
        <v>187</v>
      </c>
      <c r="D193" s="30"/>
      <c r="E193" s="72" t="str">
        <f>IF($E$13="Ja", IF(VLOOKUP(B193,'(2) Gegevens per set'!B:V, 3, FALSE) = "", "", VLOOKUP(B193,'(2) Gegevens per set'!B:V, 3, FALSE)), "")</f>
        <v/>
      </c>
      <c r="F193" s="72" t="str">
        <f>IF($F$13="Ja", IF(VLOOKUP(B193,'(2) Gegevens per set'!B:V, 4, FALSE) = "", "", VLOOKUP(B193,'(2) Gegevens per set'!B:V, 4, FALSE)), "")</f>
        <v/>
      </c>
      <c r="G193" s="68" t="str">
        <f>IF($G$13="Ja", IF(VLOOKUP(B193,'(2) Gegevens per set'!B:V, 5, FALSE) = "", "", VLOOKUP(B193,'(2) Gegevens per set'!B:V, 5, FALSE)), "")</f>
        <v/>
      </c>
      <c r="H193" s="64" t="str">
        <f>IF($H$13="Ja", IF(VLOOKUP(B193,'(2) Gegevens per set'!B:V, 6, FALSE) = "", "", VLOOKUP(B193,'(2) Gegevens per set'!B:V, 6, FALSE)), "")</f>
        <v/>
      </c>
      <c r="I193" s="72" t="str">
        <f>IF($I$13="Ja", IF(VLOOKUP(B193,'(2) Gegevens per set'!B:V, 7, FALSE) = "", "", VLOOKUP(B193,'(2) Gegevens per set'!B:V, 7, FALSE)), "")</f>
        <v/>
      </c>
      <c r="J193" s="72" t="str">
        <f>IF($J$13="Ja", IF(VLOOKUP(B193,'(2) Gegevens per set'!B:V, 8, FALSE) = "", "", VLOOKUP(B193,'(2) Gegevens per set'!B:V, 8, FALSE)), "")</f>
        <v/>
      </c>
      <c r="K193" s="64" t="str">
        <f>IF($K$13="Ja", IF(VLOOKUP(B193,'(2) Gegevens per set'!B:V, 9, FALSE) = "", "", VLOOKUP(B193,'(2) Gegevens per set'!B:V, 9, FALSE)), "")</f>
        <v/>
      </c>
      <c r="L193" s="72" t="str">
        <f>IF($L$13="Ja", IF(VLOOKUP(B193,'(2) Gegevens per set'!B:V, 10, FALSE) = "", "", VLOOKUP(B193,'(2) Gegevens per set'!B:V, 10, FALSE)), "")</f>
        <v/>
      </c>
      <c r="M193" s="72" t="str">
        <f>IF($M$13="Ja", IF(VLOOKUP(B193,'(2) Gegevens per set'!B:V, 11, FALSE) = "", "", VLOOKUP(B193,'(2) Gegevens per set'!B:V, 11, FALSE)), "")</f>
        <v/>
      </c>
      <c r="N193" s="64" t="str">
        <f>IF($N$13="Ja", IF(VLOOKUP(B193,'(2) Gegevens per set'!B:V, 12, FALSE) = "", "", VLOOKUP(B193,'(2) Gegevens per set'!B:V, 12, FALSE)), "")</f>
        <v/>
      </c>
      <c r="O193" s="72" t="str">
        <f>IF($O$13="Ja", IF(VLOOKUP(B193,'(2) Gegevens per set'!B:V, 13, FALSE) = "", "", VLOOKUP(B193,'(2) Gegevens per set'!B:V, 13, FALSE)), "")</f>
        <v/>
      </c>
      <c r="P193" s="64" t="str">
        <f>IF($P$13="Ja", IF(VLOOKUP(B193,'(2) Gegevens per set'!B:V, 14, FALSE) = "", "", VLOOKUP(B193,'(2) Gegevens per set'!B:V, 14, FALSE)), "")</f>
        <v/>
      </c>
      <c r="Q193" s="72" t="str">
        <f>IF($Q$13="Ja", IF(VLOOKUP(B193,'(2) Gegevens per set'!B:V, 15, FALSE) = "", "", VLOOKUP(B193,'(2) Gegevens per set'!B:V, 15, FALSE)), "")</f>
        <v/>
      </c>
      <c r="R193" s="64" t="str">
        <f>IF($R$13="Ja", IF(VLOOKUP(B193,'(2) Gegevens per set'!B:V, 16, FALSE) = "", "", VLOOKUP(B193,'(2) Gegevens per set'!B:V, 16, FALSE)), "")</f>
        <v/>
      </c>
      <c r="S193" s="72" t="str">
        <f>IF($S$13="Ja", IF(VLOOKUP(B193,'(2) Gegevens per set'!B:V, 17, FALSE) = "", "", VLOOKUP(B193,'(2) Gegevens per set'!B:V, 17, FALSE)), "")</f>
        <v/>
      </c>
      <c r="T193" s="64" t="str">
        <f>IF($T$13="Ja", IF(VLOOKUP(B193,'(2) Gegevens per set'!B:V, 18, FALSE) = "", "", VLOOKUP(B193,'(2) Gegevens per set'!B:V, 18, FALSE)), "")</f>
        <v/>
      </c>
      <c r="U193" s="72" t="str">
        <f>IF($U$13="Ja", IF(VLOOKUP(B193,'(2) Gegevens per set'!B:V, 19, FALSE) = "", "", VLOOKUP(B193,'(2) Gegevens per set'!B:V, 19, FALSE)), "")</f>
        <v/>
      </c>
      <c r="V193" s="72" t="str">
        <f>IF($V$13="Ja", IF(VLOOKUP(B193,'(2) Gegevens per set'!B:V, 20, FALSE) = "", "", VLOOKUP(B193,'(2) Gegevens per set'!B:V, 20, FALSE)), "")</f>
        <v/>
      </c>
      <c r="W193" s="72" t="str">
        <f>IF($W$13="Ja", IF(VLOOKUP(B193,'(2) Gegevens per set'!B:V, 21, FALSE) = "", "", VLOOKUP(B193,'(2) Gegevens per set'!B:V, 21, FALSE)), "")</f>
        <v/>
      </c>
      <c r="X193" s="83" t="str" cm="1">
        <f t="array" ref="X193">IF($C$6&lt;&gt;"x","",IF(OR(E193:W193&lt;&gt;""),"x",""))</f>
        <v/>
      </c>
      <c r="Y193" s="83" t="str">
        <f>IF($C$8="x", IF(VLOOKUP(B193,'(2) Gegevens per set'!B:Y, 22, FALSE) = "", "", VLOOKUP(B193,'(2) Gegevens per set'!B:Y, 22, FALSE)), "")</f>
        <v/>
      </c>
      <c r="Z193" s="83" t="str">
        <f>IF($C$9="x", IF(VLOOKUP(B193,'(2) Gegevens per set'!B:Y, 23, FALSE) = "", "", VLOOKUP(B193,'(2) Gegevens per set'!B:Y, 23, FALSE)), "")</f>
        <v/>
      </c>
      <c r="AA193" s="83" t="str">
        <f>IF($C$7="x", IF(VLOOKUP(B193,'(2) Gegevens per set'!B:Y, 24, FALSE) = "", "", VLOOKUP(B193,'(2) Gegevens per set'!B:Y, 24, FALSE)), "")</f>
        <v/>
      </c>
    </row>
    <row r="194" spans="2:27" x14ac:dyDescent="0.25">
      <c r="B194" s="60" t="s">
        <v>217</v>
      </c>
      <c r="C194" s="30" t="s">
        <v>189</v>
      </c>
      <c r="D194" s="30"/>
      <c r="E194" s="72" t="str">
        <f>IF($E$13="Ja", IF(VLOOKUP(B194,'(2) Gegevens per set'!B:V, 3, FALSE) = "", "", VLOOKUP(B194,'(2) Gegevens per set'!B:V, 3, FALSE)), "")</f>
        <v/>
      </c>
      <c r="F194" s="72" t="str">
        <f>IF($F$13="Ja", IF(VLOOKUP(B194,'(2) Gegevens per set'!B:V, 4, FALSE) = "", "", VLOOKUP(B194,'(2) Gegevens per set'!B:V, 4, FALSE)), "")</f>
        <v/>
      </c>
      <c r="G194" s="68" t="str">
        <f>IF($G$13="Ja", IF(VLOOKUP(B194,'(2) Gegevens per set'!B:V, 5, FALSE) = "", "", VLOOKUP(B194,'(2) Gegevens per set'!B:V, 5, FALSE)), "")</f>
        <v/>
      </c>
      <c r="H194" s="64" t="str">
        <f>IF($H$13="Ja", IF(VLOOKUP(B194,'(2) Gegevens per set'!B:V, 6, FALSE) = "", "", VLOOKUP(B194,'(2) Gegevens per set'!B:V, 6, FALSE)), "")</f>
        <v/>
      </c>
      <c r="I194" s="72" t="str">
        <f>IF($I$13="Ja", IF(VLOOKUP(B194,'(2) Gegevens per set'!B:V, 7, FALSE) = "", "", VLOOKUP(B194,'(2) Gegevens per set'!B:V, 7, FALSE)), "")</f>
        <v/>
      </c>
      <c r="J194" s="72" t="str">
        <f>IF($J$13="Ja", IF(VLOOKUP(B194,'(2) Gegevens per set'!B:V, 8, FALSE) = "", "", VLOOKUP(B194,'(2) Gegevens per set'!B:V, 8, FALSE)), "")</f>
        <v/>
      </c>
      <c r="K194" s="64" t="str">
        <f>IF($K$13="Ja", IF(VLOOKUP(B194,'(2) Gegevens per set'!B:V, 9, FALSE) = "", "", VLOOKUP(B194,'(2) Gegevens per set'!B:V, 9, FALSE)), "")</f>
        <v/>
      </c>
      <c r="L194" s="72" t="str">
        <f>IF($L$13="Ja", IF(VLOOKUP(B194,'(2) Gegevens per set'!B:V, 10, FALSE) = "", "", VLOOKUP(B194,'(2) Gegevens per set'!B:V, 10, FALSE)), "")</f>
        <v/>
      </c>
      <c r="M194" s="72" t="str">
        <f>IF($M$13="Ja", IF(VLOOKUP(B194,'(2) Gegevens per set'!B:V, 11, FALSE) = "", "", VLOOKUP(B194,'(2) Gegevens per set'!B:V, 11, FALSE)), "")</f>
        <v/>
      </c>
      <c r="N194" s="64" t="str">
        <f>IF($N$13="Ja", IF(VLOOKUP(B194,'(2) Gegevens per set'!B:V, 12, FALSE) = "", "", VLOOKUP(B194,'(2) Gegevens per set'!B:V, 12, FALSE)), "")</f>
        <v/>
      </c>
      <c r="O194" s="72" t="str">
        <f>IF($O$13="Ja", IF(VLOOKUP(B194,'(2) Gegevens per set'!B:V, 13, FALSE) = "", "", VLOOKUP(B194,'(2) Gegevens per set'!B:V, 13, FALSE)), "")</f>
        <v/>
      </c>
      <c r="P194" s="64" t="str">
        <f>IF($P$13="Ja", IF(VLOOKUP(B194,'(2) Gegevens per set'!B:V, 14, FALSE) = "", "", VLOOKUP(B194,'(2) Gegevens per set'!B:V, 14, FALSE)), "")</f>
        <v/>
      </c>
      <c r="Q194" s="72" t="str">
        <f>IF($Q$13="Ja", IF(VLOOKUP(B194,'(2) Gegevens per set'!B:V, 15, FALSE) = "", "", VLOOKUP(B194,'(2) Gegevens per set'!B:V, 15, FALSE)), "")</f>
        <v/>
      </c>
      <c r="R194" s="64" t="str">
        <f>IF($R$13="Ja", IF(VLOOKUP(B194,'(2) Gegevens per set'!B:V, 16, FALSE) = "", "", VLOOKUP(B194,'(2) Gegevens per set'!B:V, 16, FALSE)), "")</f>
        <v/>
      </c>
      <c r="S194" s="72" t="str">
        <f>IF($S$13="Ja", IF(VLOOKUP(B194,'(2) Gegevens per set'!B:V, 17, FALSE) = "", "", VLOOKUP(B194,'(2) Gegevens per set'!B:V, 17, FALSE)), "")</f>
        <v/>
      </c>
      <c r="T194" s="64" t="str">
        <f>IF($T$13="Ja", IF(VLOOKUP(B194,'(2) Gegevens per set'!B:V, 18, FALSE) = "", "", VLOOKUP(B194,'(2) Gegevens per set'!B:V, 18, FALSE)), "")</f>
        <v/>
      </c>
      <c r="U194" s="72" t="str">
        <f>IF($U$13="Ja", IF(VLOOKUP(B194,'(2) Gegevens per set'!B:V, 19, FALSE) = "", "", VLOOKUP(B194,'(2) Gegevens per set'!B:V, 19, FALSE)), "")</f>
        <v/>
      </c>
      <c r="V194" s="72" t="str">
        <f>IF($V$13="Ja", IF(VLOOKUP(B194,'(2) Gegevens per set'!B:V, 20, FALSE) = "", "", VLOOKUP(B194,'(2) Gegevens per set'!B:V, 20, FALSE)), "")</f>
        <v/>
      </c>
      <c r="W194" s="72" t="str">
        <f>IF($W$13="Ja", IF(VLOOKUP(B194,'(2) Gegevens per set'!B:V, 21, FALSE) = "", "", VLOOKUP(B194,'(2) Gegevens per set'!B:V, 21, FALSE)), "")</f>
        <v/>
      </c>
      <c r="X194" s="83" t="str" cm="1">
        <f t="array" ref="X194">IF($C$6&lt;&gt;"x","",IF(OR(E194:W194&lt;&gt;""),"x",""))</f>
        <v/>
      </c>
      <c r="Y194" s="83" t="str">
        <f>IF($C$8="x", IF(VLOOKUP(B194,'(2) Gegevens per set'!B:Y, 22, FALSE) = "", "", VLOOKUP(B194,'(2) Gegevens per set'!B:Y, 22, FALSE)), "")</f>
        <v/>
      </c>
      <c r="Z194" s="83" t="str">
        <f>IF($C$9="x", IF(VLOOKUP(B194,'(2) Gegevens per set'!B:Y, 23, FALSE) = "", "", VLOOKUP(B194,'(2) Gegevens per set'!B:Y, 23, FALSE)), "")</f>
        <v/>
      </c>
      <c r="AA194" s="83" t="str">
        <f>IF($C$7="x", IF(VLOOKUP(B194,'(2) Gegevens per set'!B:Y, 24, FALSE) = "", "", VLOOKUP(B194,'(2) Gegevens per set'!B:Y, 24, FALSE)), "")</f>
        <v/>
      </c>
    </row>
    <row r="195" spans="2:27" x14ac:dyDescent="0.25">
      <c r="B195" s="60" t="s">
        <v>218</v>
      </c>
      <c r="C195" s="30" t="s">
        <v>191</v>
      </c>
      <c r="D195" s="30"/>
      <c r="E195" s="72" t="str">
        <f>IF($E$13="Ja", IF(VLOOKUP(B195,'(2) Gegevens per set'!B:V, 3, FALSE) = "", "", VLOOKUP(B195,'(2) Gegevens per set'!B:V, 3, FALSE)), "")</f>
        <v/>
      </c>
      <c r="F195" s="72" t="str">
        <f>IF($F$13="Ja", IF(VLOOKUP(B195,'(2) Gegevens per set'!B:V, 4, FALSE) = "", "", VLOOKUP(B195,'(2) Gegevens per set'!B:V, 4, FALSE)), "")</f>
        <v/>
      </c>
      <c r="G195" s="68" t="str">
        <f>IF($G$13="Ja", IF(VLOOKUP(B195,'(2) Gegevens per set'!B:V, 5, FALSE) = "", "", VLOOKUP(B195,'(2) Gegevens per set'!B:V, 5, FALSE)), "")</f>
        <v/>
      </c>
      <c r="H195" s="64" t="str">
        <f>IF($H$13="Ja", IF(VLOOKUP(B195,'(2) Gegevens per set'!B:V, 6, FALSE) = "", "", VLOOKUP(B195,'(2) Gegevens per set'!B:V, 6, FALSE)), "")</f>
        <v/>
      </c>
      <c r="I195" s="72" t="str">
        <f>IF($I$13="Ja", IF(VLOOKUP(B195,'(2) Gegevens per set'!B:V, 7, FALSE) = "", "", VLOOKUP(B195,'(2) Gegevens per set'!B:V, 7, FALSE)), "")</f>
        <v/>
      </c>
      <c r="J195" s="72" t="str">
        <f>IF($J$13="Ja", IF(VLOOKUP(B195,'(2) Gegevens per set'!B:V, 8, FALSE) = "", "", VLOOKUP(B195,'(2) Gegevens per set'!B:V, 8, FALSE)), "")</f>
        <v/>
      </c>
      <c r="K195" s="64" t="str">
        <f>IF($K$13="Ja", IF(VLOOKUP(B195,'(2) Gegevens per set'!B:V, 9, FALSE) = "", "", VLOOKUP(B195,'(2) Gegevens per set'!B:V, 9, FALSE)), "")</f>
        <v/>
      </c>
      <c r="L195" s="72" t="str">
        <f>IF($L$13="Ja", IF(VLOOKUP(B195,'(2) Gegevens per set'!B:V, 10, FALSE) = "", "", VLOOKUP(B195,'(2) Gegevens per set'!B:V, 10, FALSE)), "")</f>
        <v/>
      </c>
      <c r="M195" s="72" t="str">
        <f>IF($M$13="Ja", IF(VLOOKUP(B195,'(2) Gegevens per set'!B:V, 11, FALSE) = "", "", VLOOKUP(B195,'(2) Gegevens per set'!B:V, 11, FALSE)), "")</f>
        <v/>
      </c>
      <c r="N195" s="64" t="str">
        <f>IF($N$13="Ja", IF(VLOOKUP(B195,'(2) Gegevens per set'!B:V, 12, FALSE) = "", "", VLOOKUP(B195,'(2) Gegevens per set'!B:V, 12, FALSE)), "")</f>
        <v/>
      </c>
      <c r="O195" s="72" t="str">
        <f>IF($O$13="Ja", IF(VLOOKUP(B195,'(2) Gegevens per set'!B:V, 13, FALSE) = "", "", VLOOKUP(B195,'(2) Gegevens per set'!B:V, 13, FALSE)), "")</f>
        <v/>
      </c>
      <c r="P195" s="64" t="str">
        <f>IF($P$13="Ja", IF(VLOOKUP(B195,'(2) Gegevens per set'!B:V, 14, FALSE) = "", "", VLOOKUP(B195,'(2) Gegevens per set'!B:V, 14, FALSE)), "")</f>
        <v/>
      </c>
      <c r="Q195" s="72" t="str">
        <f>IF($Q$13="Ja", IF(VLOOKUP(B195,'(2) Gegevens per set'!B:V, 15, FALSE) = "", "", VLOOKUP(B195,'(2) Gegevens per set'!B:V, 15, FALSE)), "")</f>
        <v/>
      </c>
      <c r="R195" s="64" t="str">
        <f>IF($R$13="Ja", IF(VLOOKUP(B195,'(2) Gegevens per set'!B:V, 16, FALSE) = "", "", VLOOKUP(B195,'(2) Gegevens per set'!B:V, 16, FALSE)), "")</f>
        <v/>
      </c>
      <c r="S195" s="72" t="str">
        <f>IF($S$13="Ja", IF(VLOOKUP(B195,'(2) Gegevens per set'!B:V, 17, FALSE) = "", "", VLOOKUP(B195,'(2) Gegevens per set'!B:V, 17, FALSE)), "")</f>
        <v/>
      </c>
      <c r="T195" s="64" t="str">
        <f>IF($T$13="Ja", IF(VLOOKUP(B195,'(2) Gegevens per set'!B:V, 18, FALSE) = "", "", VLOOKUP(B195,'(2) Gegevens per set'!B:V, 18, FALSE)), "")</f>
        <v/>
      </c>
      <c r="U195" s="72" t="str">
        <f>IF($U$13="Ja", IF(VLOOKUP(B195,'(2) Gegevens per set'!B:V, 19, FALSE) = "", "", VLOOKUP(B195,'(2) Gegevens per set'!B:V, 19, FALSE)), "")</f>
        <v/>
      </c>
      <c r="V195" s="72" t="str">
        <f>IF($V$13="Ja", IF(VLOOKUP(B195,'(2) Gegevens per set'!B:V, 20, FALSE) = "", "", VLOOKUP(B195,'(2) Gegevens per set'!B:V, 20, FALSE)), "")</f>
        <v/>
      </c>
      <c r="W195" s="72" t="str">
        <f>IF($W$13="Ja", IF(VLOOKUP(B195,'(2) Gegevens per set'!B:V, 21, FALSE) = "", "", VLOOKUP(B195,'(2) Gegevens per set'!B:V, 21, FALSE)), "")</f>
        <v/>
      </c>
      <c r="X195" s="83" t="str" cm="1">
        <f t="array" ref="X195">IF($C$6&lt;&gt;"x","",IF(OR(E195:W195&lt;&gt;""),"x",""))</f>
        <v/>
      </c>
      <c r="Y195" s="83" t="str">
        <f>IF($C$8="x", IF(VLOOKUP(B195,'(2) Gegevens per set'!B:Y, 22, FALSE) = "", "", VLOOKUP(B195,'(2) Gegevens per set'!B:Y, 22, FALSE)), "")</f>
        <v/>
      </c>
      <c r="Z195" s="83" t="str">
        <f>IF($C$9="x", IF(VLOOKUP(B195,'(2) Gegevens per set'!B:Y, 23, FALSE) = "", "", VLOOKUP(B195,'(2) Gegevens per set'!B:Y, 23, FALSE)), "")</f>
        <v/>
      </c>
      <c r="AA195" s="83" t="str">
        <f>IF($C$7="x", IF(VLOOKUP(B195,'(2) Gegevens per set'!B:Y, 24, FALSE) = "", "", VLOOKUP(B195,'(2) Gegevens per set'!B:Y, 24, FALSE)), "")</f>
        <v/>
      </c>
    </row>
    <row r="196" spans="2:27" x14ac:dyDescent="0.25">
      <c r="B196" s="60" t="s">
        <v>219</v>
      </c>
      <c r="C196" s="30" t="s">
        <v>193</v>
      </c>
      <c r="D196" s="30"/>
      <c r="E196" s="72" t="str">
        <f>IF($E$13="Ja", IF(VLOOKUP(B196,'(2) Gegevens per set'!B:V, 3, FALSE) = "", "", VLOOKUP(B196,'(2) Gegevens per set'!B:V, 3, FALSE)), "")</f>
        <v/>
      </c>
      <c r="F196" s="72" t="str">
        <f>IF($F$13="Ja", IF(VLOOKUP(B196,'(2) Gegevens per set'!B:V, 4, FALSE) = "", "", VLOOKUP(B196,'(2) Gegevens per set'!B:V, 4, FALSE)), "")</f>
        <v/>
      </c>
      <c r="G196" s="68" t="str">
        <f>IF($G$13="Ja", IF(VLOOKUP(B196,'(2) Gegevens per set'!B:V, 5, FALSE) = "", "", VLOOKUP(B196,'(2) Gegevens per set'!B:V, 5, FALSE)), "")</f>
        <v/>
      </c>
      <c r="H196" s="64" t="str">
        <f>IF($H$13="Ja", IF(VLOOKUP(B196,'(2) Gegevens per set'!B:V, 6, FALSE) = "", "", VLOOKUP(B196,'(2) Gegevens per set'!B:V, 6, FALSE)), "")</f>
        <v/>
      </c>
      <c r="I196" s="72" t="str">
        <f>IF($I$13="Ja", IF(VLOOKUP(B196,'(2) Gegevens per set'!B:V, 7, FALSE) = "", "", VLOOKUP(B196,'(2) Gegevens per set'!B:V, 7, FALSE)), "")</f>
        <v/>
      </c>
      <c r="J196" s="72" t="str">
        <f>IF($J$13="Ja", IF(VLOOKUP(B196,'(2) Gegevens per set'!B:V, 8, FALSE) = "", "", VLOOKUP(B196,'(2) Gegevens per set'!B:V, 8, FALSE)), "")</f>
        <v/>
      </c>
      <c r="K196" s="64" t="str">
        <f>IF($K$13="Ja", IF(VLOOKUP(B196,'(2) Gegevens per set'!B:V, 9, FALSE) = "", "", VLOOKUP(B196,'(2) Gegevens per set'!B:V, 9, FALSE)), "")</f>
        <v/>
      </c>
      <c r="L196" s="72" t="str">
        <f>IF($L$13="Ja", IF(VLOOKUP(B196,'(2) Gegevens per set'!B:V, 10, FALSE) = "", "", VLOOKUP(B196,'(2) Gegevens per set'!B:V, 10, FALSE)), "")</f>
        <v/>
      </c>
      <c r="M196" s="72" t="str">
        <f>IF($M$13="Ja", IF(VLOOKUP(B196,'(2) Gegevens per set'!B:V, 11, FALSE) = "", "", VLOOKUP(B196,'(2) Gegevens per set'!B:V, 11, FALSE)), "")</f>
        <v/>
      </c>
      <c r="N196" s="64" t="str">
        <f>IF($N$13="Ja", IF(VLOOKUP(B196,'(2) Gegevens per set'!B:V, 12, FALSE) = "", "", VLOOKUP(B196,'(2) Gegevens per set'!B:V, 12, FALSE)), "")</f>
        <v/>
      </c>
      <c r="O196" s="72" t="str">
        <f>IF($O$13="Ja", IF(VLOOKUP(B196,'(2) Gegevens per set'!B:V, 13, FALSE) = "", "", VLOOKUP(B196,'(2) Gegevens per set'!B:V, 13, FALSE)), "")</f>
        <v/>
      </c>
      <c r="P196" s="64" t="str">
        <f>IF($P$13="Ja", IF(VLOOKUP(B196,'(2) Gegevens per set'!B:V, 14, FALSE) = "", "", VLOOKUP(B196,'(2) Gegevens per set'!B:V, 14, FALSE)), "")</f>
        <v/>
      </c>
      <c r="Q196" s="72" t="str">
        <f>IF($Q$13="Ja", IF(VLOOKUP(B196,'(2) Gegevens per set'!B:V, 15, FALSE) = "", "", VLOOKUP(B196,'(2) Gegevens per set'!B:V, 15, FALSE)), "")</f>
        <v/>
      </c>
      <c r="R196" s="64" t="str">
        <f>IF($R$13="Ja", IF(VLOOKUP(B196,'(2) Gegevens per set'!B:V, 16, FALSE) = "", "", VLOOKUP(B196,'(2) Gegevens per set'!B:V, 16, FALSE)), "")</f>
        <v/>
      </c>
      <c r="S196" s="72" t="str">
        <f>IF($S$13="Ja", IF(VLOOKUP(B196,'(2) Gegevens per set'!B:V, 17, FALSE) = "", "", VLOOKUP(B196,'(2) Gegevens per set'!B:V, 17, FALSE)), "")</f>
        <v/>
      </c>
      <c r="T196" s="64" t="str">
        <f>IF($T$13="Ja", IF(VLOOKUP(B196,'(2) Gegevens per set'!B:V, 18, FALSE) = "", "", VLOOKUP(B196,'(2) Gegevens per set'!B:V, 18, FALSE)), "")</f>
        <v/>
      </c>
      <c r="U196" s="72" t="str">
        <f>IF($U$13="Ja", IF(VLOOKUP(B196,'(2) Gegevens per set'!B:V, 19, FALSE) = "", "", VLOOKUP(B196,'(2) Gegevens per set'!B:V, 19, FALSE)), "")</f>
        <v/>
      </c>
      <c r="V196" s="72" t="str">
        <f>IF($V$13="Ja", IF(VLOOKUP(B196,'(2) Gegevens per set'!B:V, 20, FALSE) = "", "", VLOOKUP(B196,'(2) Gegevens per set'!B:V, 20, FALSE)), "")</f>
        <v/>
      </c>
      <c r="W196" s="72" t="str">
        <f>IF($W$13="Ja", IF(VLOOKUP(B196,'(2) Gegevens per set'!B:V, 21, FALSE) = "", "", VLOOKUP(B196,'(2) Gegevens per set'!B:V, 21, FALSE)), "")</f>
        <v/>
      </c>
      <c r="X196" s="83" t="str" cm="1">
        <f t="array" ref="X196">IF($C$6&lt;&gt;"x","",IF(OR(E196:W196&lt;&gt;""),"x",""))</f>
        <v/>
      </c>
      <c r="Y196" s="83" t="str">
        <f>IF($C$8="x", IF(VLOOKUP(B196,'(2) Gegevens per set'!B:Y, 22, FALSE) = "", "", VLOOKUP(B196,'(2) Gegevens per set'!B:Y, 22, FALSE)), "")</f>
        <v/>
      </c>
      <c r="Z196" s="83" t="str">
        <f>IF($C$9="x", IF(VLOOKUP(B196,'(2) Gegevens per set'!B:Y, 23, FALSE) = "", "", VLOOKUP(B196,'(2) Gegevens per set'!B:Y, 23, FALSE)), "")</f>
        <v/>
      </c>
      <c r="AA196" s="83" t="str">
        <f>IF($C$7="x", IF(VLOOKUP(B196,'(2) Gegevens per set'!B:Y, 24, FALSE) = "", "", VLOOKUP(B196,'(2) Gegevens per set'!B:Y, 24, FALSE)), "")</f>
        <v/>
      </c>
    </row>
    <row r="197" spans="2:27" x14ac:dyDescent="0.25">
      <c r="B197" s="60" t="s">
        <v>220</v>
      </c>
      <c r="C197" s="30" t="s">
        <v>32</v>
      </c>
      <c r="D197" s="30"/>
      <c r="E197" s="72" t="str">
        <f>IF($E$13="Ja", IF(VLOOKUP(B197,'(2) Gegevens per set'!B:V, 3, FALSE) = "", "", VLOOKUP(B197,'(2) Gegevens per set'!B:V, 3, FALSE)), "")</f>
        <v/>
      </c>
      <c r="F197" s="72" t="str">
        <f>IF($F$13="Ja", IF(VLOOKUP(B197,'(2) Gegevens per set'!B:V, 4, FALSE) = "", "", VLOOKUP(B197,'(2) Gegevens per set'!B:V, 4, FALSE)), "")</f>
        <v/>
      </c>
      <c r="G197" s="68" t="str">
        <f>IF($G$13="Ja", IF(VLOOKUP(B197,'(2) Gegevens per set'!B:V, 5, FALSE) = "", "", VLOOKUP(B197,'(2) Gegevens per set'!B:V, 5, FALSE)), "")</f>
        <v/>
      </c>
      <c r="H197" s="64" t="str">
        <f>IF($H$13="Ja", IF(VLOOKUP(B197,'(2) Gegevens per set'!B:V, 6, FALSE) = "", "", VLOOKUP(B197,'(2) Gegevens per set'!B:V, 6, FALSE)), "")</f>
        <v/>
      </c>
      <c r="I197" s="72" t="str">
        <f>IF($I$13="Ja", IF(VLOOKUP(B197,'(2) Gegevens per set'!B:V, 7, FALSE) = "", "", VLOOKUP(B197,'(2) Gegevens per set'!B:V, 7, FALSE)), "")</f>
        <v/>
      </c>
      <c r="J197" s="72" t="str">
        <f>IF($J$13="Ja", IF(VLOOKUP(B197,'(2) Gegevens per set'!B:V, 8, FALSE) = "", "", VLOOKUP(B197,'(2) Gegevens per set'!B:V, 8, FALSE)), "")</f>
        <v/>
      </c>
      <c r="K197" s="64" t="str">
        <f>IF($K$13="Ja", IF(VLOOKUP(B197,'(2) Gegevens per set'!B:V, 9, FALSE) = "", "", VLOOKUP(B197,'(2) Gegevens per set'!B:V, 9, FALSE)), "")</f>
        <v/>
      </c>
      <c r="L197" s="72" t="str">
        <f>IF($L$13="Ja", IF(VLOOKUP(B197,'(2) Gegevens per set'!B:V, 10, FALSE) = "", "", VLOOKUP(B197,'(2) Gegevens per set'!B:V, 10, FALSE)), "")</f>
        <v/>
      </c>
      <c r="M197" s="72" t="str">
        <f>IF($M$13="Ja", IF(VLOOKUP(B197,'(2) Gegevens per set'!B:V, 11, FALSE) = "", "", VLOOKUP(B197,'(2) Gegevens per set'!B:V, 11, FALSE)), "")</f>
        <v/>
      </c>
      <c r="N197" s="64" t="str">
        <f>IF($N$13="Ja", IF(VLOOKUP(B197,'(2) Gegevens per set'!B:V, 12, FALSE) = "", "", VLOOKUP(B197,'(2) Gegevens per set'!B:V, 12, FALSE)), "")</f>
        <v/>
      </c>
      <c r="O197" s="72" t="str">
        <f>IF($O$13="Ja", IF(VLOOKUP(B197,'(2) Gegevens per set'!B:V, 13, FALSE) = "", "", VLOOKUP(B197,'(2) Gegevens per set'!B:V, 13, FALSE)), "")</f>
        <v/>
      </c>
      <c r="P197" s="64" t="str">
        <f>IF($P$13="Ja", IF(VLOOKUP(B197,'(2) Gegevens per set'!B:V, 14, FALSE) = "", "", VLOOKUP(B197,'(2) Gegevens per set'!B:V, 14, FALSE)), "")</f>
        <v/>
      </c>
      <c r="Q197" s="72" t="str">
        <f>IF($Q$13="Ja", IF(VLOOKUP(B197,'(2) Gegevens per set'!B:V, 15, FALSE) = "", "", VLOOKUP(B197,'(2) Gegevens per set'!B:V, 15, FALSE)), "")</f>
        <v/>
      </c>
      <c r="R197" s="64" t="str">
        <f>IF($R$13="Ja", IF(VLOOKUP(B197,'(2) Gegevens per set'!B:V, 16, FALSE) = "", "", VLOOKUP(B197,'(2) Gegevens per set'!B:V, 16, FALSE)), "")</f>
        <v/>
      </c>
      <c r="S197" s="72" t="str">
        <f>IF($S$13="Ja", IF(VLOOKUP(B197,'(2) Gegevens per set'!B:V, 17, FALSE) = "", "", VLOOKUP(B197,'(2) Gegevens per set'!B:V, 17, FALSE)), "")</f>
        <v/>
      </c>
      <c r="T197" s="64" t="str">
        <f>IF($T$13="Ja", IF(VLOOKUP(B197,'(2) Gegevens per set'!B:V, 18, FALSE) = "", "", VLOOKUP(B197,'(2) Gegevens per set'!B:V, 18, FALSE)), "")</f>
        <v/>
      </c>
      <c r="U197" s="72" t="str">
        <f>IF($U$13="Ja", IF(VLOOKUP(B197,'(2) Gegevens per set'!B:V, 19, FALSE) = "", "", VLOOKUP(B197,'(2) Gegevens per set'!B:V, 19, FALSE)), "")</f>
        <v/>
      </c>
      <c r="V197" s="72" t="str">
        <f>IF($V$13="Ja", IF(VLOOKUP(B197,'(2) Gegevens per set'!B:V, 20, FALSE) = "", "", VLOOKUP(B197,'(2) Gegevens per set'!B:V, 20, FALSE)), "")</f>
        <v/>
      </c>
      <c r="W197" s="72" t="str">
        <f>IF($W$13="Ja", IF(VLOOKUP(B197,'(2) Gegevens per set'!B:V, 21, FALSE) = "", "", VLOOKUP(B197,'(2) Gegevens per set'!B:V, 21, FALSE)), "")</f>
        <v/>
      </c>
      <c r="X197" s="83" t="str" cm="1">
        <f t="array" ref="X197">IF($C$6&lt;&gt;"x","",IF(OR(E197:W197&lt;&gt;""),"x",""))</f>
        <v/>
      </c>
      <c r="Y197" s="83" t="str">
        <f>IF($C$8="x", IF(VLOOKUP(B197,'(2) Gegevens per set'!B:Y, 22, FALSE) = "", "", VLOOKUP(B197,'(2) Gegevens per set'!B:Y, 22, FALSE)), "")</f>
        <v/>
      </c>
      <c r="Z197" s="83" t="str">
        <f>IF($C$9="x", IF(VLOOKUP(B197,'(2) Gegevens per set'!B:Y, 23, FALSE) = "", "", VLOOKUP(B197,'(2) Gegevens per set'!B:Y, 23, FALSE)), "")</f>
        <v/>
      </c>
      <c r="AA197" s="83" t="str">
        <f>IF($C$7="x", IF(VLOOKUP(B197,'(2) Gegevens per set'!B:Y, 24, FALSE) = "", "", VLOOKUP(B197,'(2) Gegevens per set'!B:Y, 24, FALSE)), "")</f>
        <v/>
      </c>
    </row>
    <row r="198" spans="2:27" x14ac:dyDescent="0.25">
      <c r="B198" s="60" t="s">
        <v>221</v>
      </c>
      <c r="C198" s="30" t="s">
        <v>34</v>
      </c>
      <c r="D198" s="30"/>
      <c r="E198" s="72" t="str">
        <f>IF($E$13="Ja", IF(VLOOKUP(B198,'(2) Gegevens per set'!B:V, 3, FALSE) = "", "", VLOOKUP(B198,'(2) Gegevens per set'!B:V, 3, FALSE)), "")</f>
        <v/>
      </c>
      <c r="F198" s="72" t="str">
        <f>IF($F$13="Ja", IF(VLOOKUP(B198,'(2) Gegevens per set'!B:V, 4, FALSE) = "", "", VLOOKUP(B198,'(2) Gegevens per set'!B:V, 4, FALSE)), "")</f>
        <v/>
      </c>
      <c r="G198" s="68" t="str">
        <f>IF($G$13="Ja", IF(VLOOKUP(B198,'(2) Gegevens per set'!B:V, 5, FALSE) = "", "", VLOOKUP(B198,'(2) Gegevens per set'!B:V, 5, FALSE)), "")</f>
        <v/>
      </c>
      <c r="H198" s="64" t="str">
        <f>IF($H$13="Ja", IF(VLOOKUP(B198,'(2) Gegevens per set'!B:V, 6, FALSE) = "", "", VLOOKUP(B198,'(2) Gegevens per set'!B:V, 6, FALSE)), "")</f>
        <v/>
      </c>
      <c r="I198" s="72" t="str">
        <f>IF($I$13="Ja", IF(VLOOKUP(B198,'(2) Gegevens per set'!B:V, 7, FALSE) = "", "", VLOOKUP(B198,'(2) Gegevens per set'!B:V, 7, FALSE)), "")</f>
        <v/>
      </c>
      <c r="J198" s="72" t="str">
        <f>IF($J$13="Ja", IF(VLOOKUP(B198,'(2) Gegevens per set'!B:V, 8, FALSE) = "", "", VLOOKUP(B198,'(2) Gegevens per set'!B:V, 8, FALSE)), "")</f>
        <v/>
      </c>
      <c r="K198" s="64" t="str">
        <f>IF($K$13="Ja", IF(VLOOKUP(B198,'(2) Gegevens per set'!B:V, 9, FALSE) = "", "", VLOOKUP(B198,'(2) Gegevens per set'!B:V, 9, FALSE)), "")</f>
        <v/>
      </c>
      <c r="L198" s="72" t="str">
        <f>IF($L$13="Ja", IF(VLOOKUP(B198,'(2) Gegevens per set'!B:V, 10, FALSE) = "", "", VLOOKUP(B198,'(2) Gegevens per set'!B:V, 10, FALSE)), "")</f>
        <v/>
      </c>
      <c r="M198" s="72" t="str">
        <f>IF($M$13="Ja", IF(VLOOKUP(B198,'(2) Gegevens per set'!B:V, 11, FALSE) = "", "", VLOOKUP(B198,'(2) Gegevens per set'!B:V, 11, FALSE)), "")</f>
        <v/>
      </c>
      <c r="N198" s="64" t="str">
        <f>IF($N$13="Ja", IF(VLOOKUP(B198,'(2) Gegevens per set'!B:V, 12, FALSE) = "", "", VLOOKUP(B198,'(2) Gegevens per set'!B:V, 12, FALSE)), "")</f>
        <v/>
      </c>
      <c r="O198" s="72" t="str">
        <f>IF($O$13="Ja", IF(VLOOKUP(B198,'(2) Gegevens per set'!B:V, 13, FALSE) = "", "", VLOOKUP(B198,'(2) Gegevens per set'!B:V, 13, FALSE)), "")</f>
        <v/>
      </c>
      <c r="P198" s="64" t="str">
        <f>IF($P$13="Ja", IF(VLOOKUP(B198,'(2) Gegevens per set'!B:V, 14, FALSE) = "", "", VLOOKUP(B198,'(2) Gegevens per set'!B:V, 14, FALSE)), "")</f>
        <v/>
      </c>
      <c r="Q198" s="72" t="str">
        <f>IF($Q$13="Ja", IF(VLOOKUP(B198,'(2) Gegevens per set'!B:V, 15, FALSE) = "", "", VLOOKUP(B198,'(2) Gegevens per set'!B:V, 15, FALSE)), "")</f>
        <v/>
      </c>
      <c r="R198" s="64" t="str">
        <f>IF($R$13="Ja", IF(VLOOKUP(B198,'(2) Gegevens per set'!B:V, 16, FALSE) = "", "", VLOOKUP(B198,'(2) Gegevens per set'!B:V, 16, FALSE)), "")</f>
        <v/>
      </c>
      <c r="S198" s="72" t="str">
        <f>IF($S$13="Ja", IF(VLOOKUP(B198,'(2) Gegevens per set'!B:V, 17, FALSE) = "", "", VLOOKUP(B198,'(2) Gegevens per set'!B:V, 17, FALSE)), "")</f>
        <v/>
      </c>
      <c r="T198" s="64" t="str">
        <f>IF($T$13="Ja", IF(VLOOKUP(B198,'(2) Gegevens per set'!B:V, 18, FALSE) = "", "", VLOOKUP(B198,'(2) Gegevens per set'!B:V, 18, FALSE)), "")</f>
        <v/>
      </c>
      <c r="U198" s="72" t="str">
        <f>IF($U$13="Ja", IF(VLOOKUP(B198,'(2) Gegevens per set'!B:V, 19, FALSE) = "", "", VLOOKUP(B198,'(2) Gegevens per set'!B:V, 19, FALSE)), "")</f>
        <v/>
      </c>
      <c r="V198" s="72" t="str">
        <f>IF($V$13="Ja", IF(VLOOKUP(B198,'(2) Gegevens per set'!B:V, 20, FALSE) = "", "", VLOOKUP(B198,'(2) Gegevens per set'!B:V, 20, FALSE)), "")</f>
        <v/>
      </c>
      <c r="W198" s="72" t="str">
        <f>IF($W$13="Ja", IF(VLOOKUP(B198,'(2) Gegevens per set'!B:V, 21, FALSE) = "", "", VLOOKUP(B198,'(2) Gegevens per set'!B:V, 21, FALSE)), "")</f>
        <v/>
      </c>
      <c r="X198" s="83" t="str" cm="1">
        <f t="array" ref="X198">IF($C$6&lt;&gt;"x","",IF(OR(E198:W198&lt;&gt;""),"x",""))</f>
        <v/>
      </c>
      <c r="Y198" s="83" t="str">
        <f>IF($C$8="x", IF(VLOOKUP(B198,'(2) Gegevens per set'!B:Y, 22, FALSE) = "", "", VLOOKUP(B198,'(2) Gegevens per set'!B:Y, 22, FALSE)), "")</f>
        <v/>
      </c>
      <c r="Z198" s="83" t="str">
        <f>IF($C$9="x", IF(VLOOKUP(B198,'(2) Gegevens per set'!B:Y, 23, FALSE) = "", "", VLOOKUP(B198,'(2) Gegevens per set'!B:Y, 23, FALSE)), "")</f>
        <v/>
      </c>
      <c r="AA198" s="83" t="str">
        <f>IF($C$7="x", IF(VLOOKUP(B198,'(2) Gegevens per set'!B:Y, 24, FALSE) = "", "", VLOOKUP(B198,'(2) Gegevens per set'!B:Y, 24, FALSE)), "")</f>
        <v/>
      </c>
    </row>
    <row r="199" spans="2:27" x14ac:dyDescent="0.25">
      <c r="B199" s="60" t="s">
        <v>222</v>
      </c>
      <c r="C199" s="30" t="s">
        <v>36</v>
      </c>
      <c r="D199" s="30"/>
      <c r="E199" s="72" t="str">
        <f>IF($E$13="Ja", IF(VLOOKUP(B199,'(2) Gegevens per set'!B:V, 3, FALSE) = "", "", VLOOKUP(B199,'(2) Gegevens per set'!B:V, 3, FALSE)), "")</f>
        <v/>
      </c>
      <c r="F199" s="72" t="str">
        <f>IF($F$13="Ja", IF(VLOOKUP(B199,'(2) Gegevens per set'!B:V, 4, FALSE) = "", "", VLOOKUP(B199,'(2) Gegevens per set'!B:V, 4, FALSE)), "")</f>
        <v/>
      </c>
      <c r="G199" s="68" t="str">
        <f>IF($G$13="Ja", IF(VLOOKUP(B199,'(2) Gegevens per set'!B:V, 5, FALSE) = "", "", VLOOKUP(B199,'(2) Gegevens per set'!B:V, 5, FALSE)), "")</f>
        <v/>
      </c>
      <c r="H199" s="64" t="str">
        <f>IF($H$13="Ja", IF(VLOOKUP(B199,'(2) Gegevens per set'!B:V, 6, FALSE) = "", "", VLOOKUP(B199,'(2) Gegevens per set'!B:V, 6, FALSE)), "")</f>
        <v/>
      </c>
      <c r="I199" s="72" t="str">
        <f>IF($I$13="Ja", IF(VLOOKUP(B199,'(2) Gegevens per set'!B:V, 7, FALSE) = "", "", VLOOKUP(B199,'(2) Gegevens per set'!B:V, 7, FALSE)), "")</f>
        <v/>
      </c>
      <c r="J199" s="72" t="str">
        <f>IF($J$13="Ja", IF(VLOOKUP(B199,'(2) Gegevens per set'!B:V, 8, FALSE) = "", "", VLOOKUP(B199,'(2) Gegevens per set'!B:V, 8, FALSE)), "")</f>
        <v/>
      </c>
      <c r="K199" s="64" t="str">
        <f>IF($K$13="Ja", IF(VLOOKUP(B199,'(2) Gegevens per set'!B:V, 9, FALSE) = "", "", VLOOKUP(B199,'(2) Gegevens per set'!B:V, 9, FALSE)), "")</f>
        <v/>
      </c>
      <c r="L199" s="72" t="str">
        <f>IF($L$13="Ja", IF(VLOOKUP(B199,'(2) Gegevens per set'!B:V, 10, FALSE) = "", "", VLOOKUP(B199,'(2) Gegevens per set'!B:V, 10, FALSE)), "")</f>
        <v/>
      </c>
      <c r="M199" s="72" t="str">
        <f>IF($M$13="Ja", IF(VLOOKUP(B199,'(2) Gegevens per set'!B:V, 11, FALSE) = "", "", VLOOKUP(B199,'(2) Gegevens per set'!B:V, 11, FALSE)), "")</f>
        <v/>
      </c>
      <c r="N199" s="64" t="str">
        <f>IF($N$13="Ja", IF(VLOOKUP(B199,'(2) Gegevens per set'!B:V, 12, FALSE) = "", "", VLOOKUP(B199,'(2) Gegevens per set'!B:V, 12, FALSE)), "")</f>
        <v/>
      </c>
      <c r="O199" s="72" t="str">
        <f>IF($O$13="Ja", IF(VLOOKUP(B199,'(2) Gegevens per set'!B:V, 13, FALSE) = "", "", VLOOKUP(B199,'(2) Gegevens per set'!B:V, 13, FALSE)), "")</f>
        <v/>
      </c>
      <c r="P199" s="64" t="str">
        <f>IF($P$13="Ja", IF(VLOOKUP(B199,'(2) Gegevens per set'!B:V, 14, FALSE) = "", "", VLOOKUP(B199,'(2) Gegevens per set'!B:V, 14, FALSE)), "")</f>
        <v/>
      </c>
      <c r="Q199" s="72" t="str">
        <f>IF($Q$13="Ja", IF(VLOOKUP(B199,'(2) Gegevens per set'!B:V, 15, FALSE) = "", "", VLOOKUP(B199,'(2) Gegevens per set'!B:V, 15, FALSE)), "")</f>
        <v/>
      </c>
      <c r="R199" s="64" t="str">
        <f>IF($R$13="Ja", IF(VLOOKUP(B199,'(2) Gegevens per set'!B:V, 16, FALSE) = "", "", VLOOKUP(B199,'(2) Gegevens per set'!B:V, 16, FALSE)), "")</f>
        <v/>
      </c>
      <c r="S199" s="72" t="str">
        <f>IF($S$13="Ja", IF(VLOOKUP(B199,'(2) Gegevens per set'!B:V, 17, FALSE) = "", "", VLOOKUP(B199,'(2) Gegevens per set'!B:V, 17, FALSE)), "")</f>
        <v/>
      </c>
      <c r="T199" s="64" t="str">
        <f>IF($T$13="Ja", IF(VLOOKUP(B199,'(2) Gegevens per set'!B:V, 18, FALSE) = "", "", VLOOKUP(B199,'(2) Gegevens per set'!B:V, 18, FALSE)), "")</f>
        <v/>
      </c>
      <c r="U199" s="72" t="str">
        <f>IF($U$13="Ja", IF(VLOOKUP(B199,'(2) Gegevens per set'!B:V, 19, FALSE) = "", "", VLOOKUP(B199,'(2) Gegevens per set'!B:V, 19, FALSE)), "")</f>
        <v/>
      </c>
      <c r="V199" s="72" t="str">
        <f>IF($V$13="Ja", IF(VLOOKUP(B199,'(2) Gegevens per set'!B:V, 20, FALSE) = "", "", VLOOKUP(B199,'(2) Gegevens per set'!B:V, 20, FALSE)), "")</f>
        <v/>
      </c>
      <c r="W199" s="72" t="str">
        <f>IF($W$13="Ja", IF(VLOOKUP(B199,'(2) Gegevens per set'!B:V, 21, FALSE) = "", "", VLOOKUP(B199,'(2) Gegevens per set'!B:V, 21, FALSE)), "")</f>
        <v/>
      </c>
      <c r="X199" s="83" t="str" cm="1">
        <f t="array" ref="X199">IF($C$6&lt;&gt;"x","",IF(OR(E199:W199&lt;&gt;""),"x",""))</f>
        <v/>
      </c>
      <c r="Y199" s="83" t="str">
        <f>IF($C$8="x", IF(VLOOKUP(B199,'(2) Gegevens per set'!B:Y, 22, FALSE) = "", "", VLOOKUP(B199,'(2) Gegevens per set'!B:Y, 22, FALSE)), "")</f>
        <v/>
      </c>
      <c r="Z199" s="83" t="str">
        <f>IF($C$9="x", IF(VLOOKUP(B199,'(2) Gegevens per set'!B:Y, 23, FALSE) = "", "", VLOOKUP(B199,'(2) Gegevens per set'!B:Y, 23, FALSE)), "")</f>
        <v/>
      </c>
      <c r="AA199" s="83" t="str">
        <f>IF($C$7="x", IF(VLOOKUP(B199,'(2) Gegevens per set'!B:Y, 24, FALSE) = "", "", VLOOKUP(B199,'(2) Gegevens per set'!B:Y, 24, FALSE)), "")</f>
        <v/>
      </c>
    </row>
    <row r="200" spans="2:27" x14ac:dyDescent="0.25">
      <c r="B200" s="60" t="s">
        <v>223</v>
      </c>
      <c r="C200" s="30" t="s">
        <v>38</v>
      </c>
      <c r="D200" s="30"/>
      <c r="E200" s="72" t="str">
        <f>IF($E$13="Ja", IF(VLOOKUP(B200,'(2) Gegevens per set'!B:V, 3, FALSE) = "", "", VLOOKUP(B200,'(2) Gegevens per set'!B:V, 3, FALSE)), "")</f>
        <v/>
      </c>
      <c r="F200" s="72" t="str">
        <f>IF($F$13="Ja", IF(VLOOKUP(B200,'(2) Gegevens per set'!B:V, 4, FALSE) = "", "", VLOOKUP(B200,'(2) Gegevens per set'!B:V, 4, FALSE)), "")</f>
        <v/>
      </c>
      <c r="G200" s="68" t="str">
        <f>IF($G$13="Ja", IF(VLOOKUP(B200,'(2) Gegevens per set'!B:V, 5, FALSE) = "", "", VLOOKUP(B200,'(2) Gegevens per set'!B:V, 5, FALSE)), "")</f>
        <v/>
      </c>
      <c r="H200" s="64" t="str">
        <f>IF($H$13="Ja", IF(VLOOKUP(B200,'(2) Gegevens per set'!B:V, 6, FALSE) = "", "", VLOOKUP(B200,'(2) Gegevens per set'!B:V, 6, FALSE)), "")</f>
        <v/>
      </c>
      <c r="I200" s="72" t="str">
        <f>IF($I$13="Ja", IF(VLOOKUP(B200,'(2) Gegevens per set'!B:V, 7, FALSE) = "", "", VLOOKUP(B200,'(2) Gegevens per set'!B:V, 7, FALSE)), "")</f>
        <v/>
      </c>
      <c r="J200" s="72" t="str">
        <f>IF($J$13="Ja", IF(VLOOKUP(B200,'(2) Gegevens per set'!B:V, 8, FALSE) = "", "", VLOOKUP(B200,'(2) Gegevens per set'!B:V, 8, FALSE)), "")</f>
        <v/>
      </c>
      <c r="K200" s="64" t="str">
        <f>IF($K$13="Ja", IF(VLOOKUP(B200,'(2) Gegevens per set'!B:V, 9, FALSE) = "", "", VLOOKUP(B200,'(2) Gegevens per set'!B:V, 9, FALSE)), "")</f>
        <v/>
      </c>
      <c r="L200" s="72" t="str">
        <f>IF($L$13="Ja", IF(VLOOKUP(B200,'(2) Gegevens per set'!B:V, 10, FALSE) = "", "", VLOOKUP(B200,'(2) Gegevens per set'!B:V, 10, FALSE)), "")</f>
        <v/>
      </c>
      <c r="M200" s="72" t="str">
        <f>IF($M$13="Ja", IF(VLOOKUP(B200,'(2) Gegevens per set'!B:V, 11, FALSE) = "", "", VLOOKUP(B200,'(2) Gegevens per set'!B:V, 11, FALSE)), "")</f>
        <v/>
      </c>
      <c r="N200" s="64" t="str">
        <f>IF($N$13="Ja", IF(VLOOKUP(B200,'(2) Gegevens per set'!B:V, 12, FALSE) = "", "", VLOOKUP(B200,'(2) Gegevens per set'!B:V, 12, FALSE)), "")</f>
        <v/>
      </c>
      <c r="O200" s="72" t="str">
        <f>IF($O$13="Ja", IF(VLOOKUP(B200,'(2) Gegevens per set'!B:V, 13, FALSE) = "", "", VLOOKUP(B200,'(2) Gegevens per set'!B:V, 13, FALSE)), "")</f>
        <v/>
      </c>
      <c r="P200" s="64" t="str">
        <f>IF($P$13="Ja", IF(VLOOKUP(B200,'(2) Gegevens per set'!B:V, 14, FALSE) = "", "", VLOOKUP(B200,'(2) Gegevens per set'!B:V, 14, FALSE)), "")</f>
        <v/>
      </c>
      <c r="Q200" s="72" t="str">
        <f>IF($Q$13="Ja", IF(VLOOKUP(B200,'(2) Gegevens per set'!B:V, 15, FALSE) = "", "", VLOOKUP(B200,'(2) Gegevens per set'!B:V, 15, FALSE)), "")</f>
        <v/>
      </c>
      <c r="R200" s="64" t="str">
        <f>IF($R$13="Ja", IF(VLOOKUP(B200,'(2) Gegevens per set'!B:V, 16, FALSE) = "", "", VLOOKUP(B200,'(2) Gegevens per set'!B:V, 16, FALSE)), "")</f>
        <v/>
      </c>
      <c r="S200" s="72" t="str">
        <f>IF($S$13="Ja", IF(VLOOKUP(B200,'(2) Gegevens per set'!B:V, 17, FALSE) = "", "", VLOOKUP(B200,'(2) Gegevens per set'!B:V, 17, FALSE)), "")</f>
        <v/>
      </c>
      <c r="T200" s="64" t="str">
        <f>IF($T$13="Ja", IF(VLOOKUP(B200,'(2) Gegevens per set'!B:V, 18, FALSE) = "", "", VLOOKUP(B200,'(2) Gegevens per set'!B:V, 18, FALSE)), "")</f>
        <v/>
      </c>
      <c r="U200" s="72" t="str">
        <f>IF($U$13="Ja", IF(VLOOKUP(B200,'(2) Gegevens per set'!B:V, 19, FALSE) = "", "", VLOOKUP(B200,'(2) Gegevens per set'!B:V, 19, FALSE)), "")</f>
        <v/>
      </c>
      <c r="V200" s="72" t="str">
        <f>IF($V$13="Ja", IF(VLOOKUP(B200,'(2) Gegevens per set'!B:V, 20, FALSE) = "", "", VLOOKUP(B200,'(2) Gegevens per set'!B:V, 20, FALSE)), "")</f>
        <v/>
      </c>
      <c r="W200" s="72" t="str">
        <f>IF($W$13="Ja", IF(VLOOKUP(B200,'(2) Gegevens per set'!B:V, 21, FALSE) = "", "", VLOOKUP(B200,'(2) Gegevens per set'!B:V, 21, FALSE)), "")</f>
        <v/>
      </c>
      <c r="X200" s="83" t="str" cm="1">
        <f t="array" ref="X200">IF($C$6&lt;&gt;"x","",IF(OR(E200:W200&lt;&gt;""),"x",""))</f>
        <v/>
      </c>
      <c r="Y200" s="83" t="str">
        <f>IF($C$8="x", IF(VLOOKUP(B200,'(2) Gegevens per set'!B:Y, 22, FALSE) = "", "", VLOOKUP(B200,'(2) Gegevens per set'!B:Y, 22, FALSE)), "")</f>
        <v/>
      </c>
      <c r="Z200" s="83" t="str">
        <f>IF($C$9="x", IF(VLOOKUP(B200,'(2) Gegevens per set'!B:Y, 23, FALSE) = "", "", VLOOKUP(B200,'(2) Gegevens per set'!B:Y, 23, FALSE)), "")</f>
        <v/>
      </c>
      <c r="AA200" s="83" t="str">
        <f>IF($C$7="x", IF(VLOOKUP(B200,'(2) Gegevens per set'!B:Y, 24, FALSE) = "", "", VLOOKUP(B200,'(2) Gegevens per set'!B:Y, 24, FALSE)), "")</f>
        <v/>
      </c>
    </row>
    <row r="201" spans="2:27" x14ac:dyDescent="0.25">
      <c r="B201" s="60" t="s">
        <v>224</v>
      </c>
      <c r="C201" s="30" t="s">
        <v>40</v>
      </c>
      <c r="D201" s="30"/>
      <c r="E201" s="72" t="str">
        <f>IF($E$13="Ja", IF(VLOOKUP(B201,'(2) Gegevens per set'!B:V, 3, FALSE) = "", "", VLOOKUP(B201,'(2) Gegevens per set'!B:V, 3, FALSE)), "")</f>
        <v/>
      </c>
      <c r="F201" s="72" t="str">
        <f>IF($F$13="Ja", IF(VLOOKUP(B201,'(2) Gegevens per set'!B:V, 4, FALSE) = "", "", VLOOKUP(B201,'(2) Gegevens per set'!B:V, 4, FALSE)), "")</f>
        <v/>
      </c>
      <c r="G201" s="68" t="str">
        <f>IF($G$13="Ja", IF(VLOOKUP(B201,'(2) Gegevens per set'!B:V, 5, FALSE) = "", "", VLOOKUP(B201,'(2) Gegevens per set'!B:V, 5, FALSE)), "")</f>
        <v/>
      </c>
      <c r="H201" s="64" t="str">
        <f>IF($H$13="Ja", IF(VLOOKUP(B201,'(2) Gegevens per set'!B:V, 6, FALSE) = "", "", VLOOKUP(B201,'(2) Gegevens per set'!B:V, 6, FALSE)), "")</f>
        <v/>
      </c>
      <c r="I201" s="72" t="str">
        <f>IF($I$13="Ja", IF(VLOOKUP(B201,'(2) Gegevens per set'!B:V, 7, FALSE) = "", "", VLOOKUP(B201,'(2) Gegevens per set'!B:V, 7, FALSE)), "")</f>
        <v/>
      </c>
      <c r="J201" s="72" t="str">
        <f>IF($J$13="Ja", IF(VLOOKUP(B201,'(2) Gegevens per set'!B:V, 8, FALSE) = "", "", VLOOKUP(B201,'(2) Gegevens per set'!B:V, 8, FALSE)), "")</f>
        <v/>
      </c>
      <c r="K201" s="64" t="str">
        <f>IF($K$13="Ja", IF(VLOOKUP(B201,'(2) Gegevens per set'!B:V, 9, FALSE) = "", "", VLOOKUP(B201,'(2) Gegevens per set'!B:V, 9, FALSE)), "")</f>
        <v/>
      </c>
      <c r="L201" s="72" t="str">
        <f>IF($L$13="Ja", IF(VLOOKUP(B201,'(2) Gegevens per set'!B:V, 10, FALSE) = "", "", VLOOKUP(B201,'(2) Gegevens per set'!B:V, 10, FALSE)), "")</f>
        <v/>
      </c>
      <c r="M201" s="72" t="str">
        <f>IF($M$13="Ja", IF(VLOOKUP(B201,'(2) Gegevens per set'!B:V, 11, FALSE) = "", "", VLOOKUP(B201,'(2) Gegevens per set'!B:V, 11, FALSE)), "")</f>
        <v/>
      </c>
      <c r="N201" s="64" t="str">
        <f>IF($N$13="Ja", IF(VLOOKUP(B201,'(2) Gegevens per set'!B:V, 12, FALSE) = "", "", VLOOKUP(B201,'(2) Gegevens per set'!B:V, 12, FALSE)), "")</f>
        <v/>
      </c>
      <c r="O201" s="72" t="str">
        <f>IF($O$13="Ja", IF(VLOOKUP(B201,'(2) Gegevens per set'!B:V, 13, FALSE) = "", "", VLOOKUP(B201,'(2) Gegevens per set'!B:V, 13, FALSE)), "")</f>
        <v/>
      </c>
      <c r="P201" s="64" t="str">
        <f>IF($P$13="Ja", IF(VLOOKUP(B201,'(2) Gegevens per set'!B:V, 14, FALSE) = "", "", VLOOKUP(B201,'(2) Gegevens per set'!B:V, 14, FALSE)), "")</f>
        <v/>
      </c>
      <c r="Q201" s="72" t="str">
        <f>IF($Q$13="Ja", IF(VLOOKUP(B201,'(2) Gegevens per set'!B:V, 15, FALSE) = "", "", VLOOKUP(B201,'(2) Gegevens per set'!B:V, 15, FALSE)), "")</f>
        <v/>
      </c>
      <c r="R201" s="64" t="str">
        <f>IF($R$13="Ja", IF(VLOOKUP(B201,'(2) Gegevens per set'!B:V, 16, FALSE) = "", "", VLOOKUP(B201,'(2) Gegevens per set'!B:V, 16, FALSE)), "")</f>
        <v/>
      </c>
      <c r="S201" s="72" t="str">
        <f>IF($S$13="Ja", IF(VLOOKUP(B201,'(2) Gegevens per set'!B:V, 17, FALSE) = "", "", VLOOKUP(B201,'(2) Gegevens per set'!B:V, 17, FALSE)), "")</f>
        <v/>
      </c>
      <c r="T201" s="64" t="str">
        <f>IF($T$13="Ja", IF(VLOOKUP(B201,'(2) Gegevens per set'!B:V, 18, FALSE) = "", "", VLOOKUP(B201,'(2) Gegevens per set'!B:V, 18, FALSE)), "")</f>
        <v/>
      </c>
      <c r="U201" s="72" t="str">
        <f>IF($U$13="Ja", IF(VLOOKUP(B201,'(2) Gegevens per set'!B:V, 19, FALSE) = "", "", VLOOKUP(B201,'(2) Gegevens per set'!B:V, 19, FALSE)), "")</f>
        <v/>
      </c>
      <c r="V201" s="72" t="str">
        <f>IF($V$13="Ja", IF(VLOOKUP(B201,'(2) Gegevens per set'!B:V, 20, FALSE) = "", "", VLOOKUP(B201,'(2) Gegevens per set'!B:V, 20, FALSE)), "")</f>
        <v/>
      </c>
      <c r="W201" s="72" t="str">
        <f>IF($W$13="Ja", IF(VLOOKUP(B201,'(2) Gegevens per set'!B:V, 21, FALSE) = "", "", VLOOKUP(B201,'(2) Gegevens per set'!B:V, 21, FALSE)), "")</f>
        <v/>
      </c>
      <c r="X201" s="83" t="str" cm="1">
        <f t="array" ref="X201">IF($C$6&lt;&gt;"x","",IF(OR(E201:W201&lt;&gt;""),"x",""))</f>
        <v/>
      </c>
      <c r="Y201" s="83" t="str">
        <f>IF($C$8="x", IF(VLOOKUP(B201,'(2) Gegevens per set'!B:Y, 22, FALSE) = "", "", VLOOKUP(B201,'(2) Gegevens per set'!B:Y, 22, FALSE)), "")</f>
        <v/>
      </c>
      <c r="Z201" s="83" t="str">
        <f>IF($C$9="x", IF(VLOOKUP(B201,'(2) Gegevens per set'!B:Y, 23, FALSE) = "", "", VLOOKUP(B201,'(2) Gegevens per set'!B:Y, 23, FALSE)), "")</f>
        <v/>
      </c>
      <c r="AA201" s="83" t="str">
        <f>IF($C$7="x", IF(VLOOKUP(B201,'(2) Gegevens per set'!B:Y, 24, FALSE) = "", "", VLOOKUP(B201,'(2) Gegevens per set'!B:Y, 24, FALSE)), "")</f>
        <v/>
      </c>
    </row>
    <row r="202" spans="2:27" x14ac:dyDescent="0.25">
      <c r="B202" s="60" t="s">
        <v>225</v>
      </c>
      <c r="C202" s="30" t="s">
        <v>42</v>
      </c>
      <c r="D202" s="30"/>
      <c r="E202" s="72" t="str">
        <f>IF($E$13="Ja", IF(VLOOKUP(B202,'(2) Gegevens per set'!B:V, 3, FALSE) = "", "", VLOOKUP(B202,'(2) Gegevens per set'!B:V, 3, FALSE)), "")</f>
        <v/>
      </c>
      <c r="F202" s="72" t="str">
        <f>IF($F$13="Ja", IF(VLOOKUP(B202,'(2) Gegevens per set'!B:V, 4, FALSE) = "", "", VLOOKUP(B202,'(2) Gegevens per set'!B:V, 4, FALSE)), "")</f>
        <v/>
      </c>
      <c r="G202" s="68" t="str">
        <f>IF($G$13="Ja", IF(VLOOKUP(B202,'(2) Gegevens per set'!B:V, 5, FALSE) = "", "", VLOOKUP(B202,'(2) Gegevens per set'!B:V, 5, FALSE)), "")</f>
        <v/>
      </c>
      <c r="H202" s="64" t="str">
        <f>IF($H$13="Ja", IF(VLOOKUP(B202,'(2) Gegevens per set'!B:V, 6, FALSE) = "", "", VLOOKUP(B202,'(2) Gegevens per set'!B:V, 6, FALSE)), "")</f>
        <v/>
      </c>
      <c r="I202" s="72" t="str">
        <f>IF($I$13="Ja", IF(VLOOKUP(B202,'(2) Gegevens per set'!B:V, 7, FALSE) = "", "", VLOOKUP(B202,'(2) Gegevens per set'!B:V, 7, FALSE)), "")</f>
        <v/>
      </c>
      <c r="J202" s="72" t="str">
        <f>IF($J$13="Ja", IF(VLOOKUP(B202,'(2) Gegevens per set'!B:V, 8, FALSE) = "", "", VLOOKUP(B202,'(2) Gegevens per set'!B:V, 8, FALSE)), "")</f>
        <v/>
      </c>
      <c r="K202" s="64" t="str">
        <f>IF($K$13="Ja", IF(VLOOKUP(B202,'(2) Gegevens per set'!B:V, 9, FALSE) = "", "", VLOOKUP(B202,'(2) Gegevens per set'!B:V, 9, FALSE)), "")</f>
        <v/>
      </c>
      <c r="L202" s="72" t="str">
        <f>IF($L$13="Ja", IF(VLOOKUP(B202,'(2) Gegevens per set'!B:V, 10, FALSE) = "", "", VLOOKUP(B202,'(2) Gegevens per set'!B:V, 10, FALSE)), "")</f>
        <v/>
      </c>
      <c r="M202" s="72" t="str">
        <f>IF($M$13="Ja", IF(VLOOKUP(B202,'(2) Gegevens per set'!B:V, 11, FALSE) = "", "", VLOOKUP(B202,'(2) Gegevens per set'!B:V, 11, FALSE)), "")</f>
        <v/>
      </c>
      <c r="N202" s="64" t="str">
        <f>IF($N$13="Ja", IF(VLOOKUP(B202,'(2) Gegevens per set'!B:V, 12, FALSE) = "", "", VLOOKUP(B202,'(2) Gegevens per set'!B:V, 12, FALSE)), "")</f>
        <v/>
      </c>
      <c r="O202" s="72" t="str">
        <f>IF($O$13="Ja", IF(VLOOKUP(B202,'(2) Gegevens per set'!B:V, 13, FALSE) = "", "", VLOOKUP(B202,'(2) Gegevens per set'!B:V, 13, FALSE)), "")</f>
        <v/>
      </c>
      <c r="P202" s="64" t="str">
        <f>IF($P$13="Ja", IF(VLOOKUP(B202,'(2) Gegevens per set'!B:V, 14, FALSE) = "", "", VLOOKUP(B202,'(2) Gegevens per set'!B:V, 14, FALSE)), "")</f>
        <v/>
      </c>
      <c r="Q202" s="72" t="str">
        <f>IF($Q$13="Ja", IF(VLOOKUP(B202,'(2) Gegevens per set'!B:V, 15, FALSE) = "", "", VLOOKUP(B202,'(2) Gegevens per set'!B:V, 15, FALSE)), "")</f>
        <v/>
      </c>
      <c r="R202" s="64" t="str">
        <f>IF($R$13="Ja", IF(VLOOKUP(B202,'(2) Gegevens per set'!B:V, 16, FALSE) = "", "", VLOOKUP(B202,'(2) Gegevens per set'!B:V, 16, FALSE)), "")</f>
        <v/>
      </c>
      <c r="S202" s="72" t="str">
        <f>IF($S$13="Ja", IF(VLOOKUP(B202,'(2) Gegevens per set'!B:V, 17, FALSE) = "", "", VLOOKUP(B202,'(2) Gegevens per set'!B:V, 17, FALSE)), "")</f>
        <v/>
      </c>
      <c r="T202" s="64" t="str">
        <f>IF($T$13="Ja", IF(VLOOKUP(B202,'(2) Gegevens per set'!B:V, 18, FALSE) = "", "", VLOOKUP(B202,'(2) Gegevens per set'!B:V, 18, FALSE)), "")</f>
        <v/>
      </c>
      <c r="U202" s="72" t="str">
        <f>IF($U$13="Ja", IF(VLOOKUP(B202,'(2) Gegevens per set'!B:V, 19, FALSE) = "", "", VLOOKUP(B202,'(2) Gegevens per set'!B:V, 19, FALSE)), "")</f>
        <v/>
      </c>
      <c r="V202" s="72" t="str">
        <f>IF($V$13="Ja", IF(VLOOKUP(B202,'(2) Gegevens per set'!B:V, 20, FALSE) = "", "", VLOOKUP(B202,'(2) Gegevens per set'!B:V, 20, FALSE)), "")</f>
        <v/>
      </c>
      <c r="W202" s="72" t="str">
        <f>IF($W$13="Ja", IF(VLOOKUP(B202,'(2) Gegevens per set'!B:V, 21, FALSE) = "", "", VLOOKUP(B202,'(2) Gegevens per set'!B:V, 21, FALSE)), "")</f>
        <v/>
      </c>
      <c r="X202" s="83" t="str" cm="1">
        <f t="array" ref="X202">IF($C$6&lt;&gt;"x","",IF(OR(E202:W202&lt;&gt;""),"x",""))</f>
        <v/>
      </c>
      <c r="Y202" s="83" t="str">
        <f>IF($C$8="x", IF(VLOOKUP(B202,'(2) Gegevens per set'!B:Y, 22, FALSE) = "", "", VLOOKUP(B202,'(2) Gegevens per set'!B:Y, 22, FALSE)), "")</f>
        <v/>
      </c>
      <c r="Z202" s="83" t="str">
        <f>IF($C$9="x", IF(VLOOKUP(B202,'(2) Gegevens per set'!B:Y, 23, FALSE) = "", "", VLOOKUP(B202,'(2) Gegevens per set'!B:Y, 23, FALSE)), "")</f>
        <v/>
      </c>
      <c r="AA202" s="83" t="str">
        <f>IF($C$7="x", IF(VLOOKUP(B202,'(2) Gegevens per set'!B:Y, 24, FALSE) = "", "", VLOOKUP(B202,'(2) Gegevens per set'!B:Y, 24, FALSE)), "")</f>
        <v/>
      </c>
    </row>
    <row r="203" spans="2:27" x14ac:dyDescent="0.25">
      <c r="B203" s="31" t="s">
        <v>226</v>
      </c>
      <c r="C203" s="59" t="s">
        <v>44</v>
      </c>
      <c r="D203" s="59"/>
      <c r="E203" s="72" t="str">
        <f>IF($E$13="Ja", IF(VLOOKUP(B203,'(2) Gegevens per set'!B:V, 3, FALSE) = "", "", VLOOKUP(B203,'(2) Gegevens per set'!B:V, 3, FALSE)), "")</f>
        <v/>
      </c>
      <c r="F203" s="72" t="str">
        <f>IF($F$13="Ja", IF(VLOOKUP(B203,'(2) Gegevens per set'!B:V, 4, FALSE) = "", "", VLOOKUP(B203,'(2) Gegevens per set'!B:V, 4, FALSE)), "")</f>
        <v/>
      </c>
      <c r="G203" s="68" t="str">
        <f>IF($G$13="Ja", IF(VLOOKUP(B203,'(2) Gegevens per set'!B:V, 5, FALSE) = "", "", VLOOKUP(B203,'(2) Gegevens per set'!B:V, 5, FALSE)), "")</f>
        <v/>
      </c>
      <c r="H203" s="64" t="str">
        <f>IF($H$13="Ja", IF(VLOOKUP(B203,'(2) Gegevens per set'!B:V, 6, FALSE) = "", "", VLOOKUP(B203,'(2) Gegevens per set'!B:V, 6, FALSE)), "")</f>
        <v/>
      </c>
      <c r="I203" s="72" t="str">
        <f>IF($I$13="Ja", IF(VLOOKUP(B203,'(2) Gegevens per set'!B:V, 7, FALSE) = "", "", VLOOKUP(B203,'(2) Gegevens per set'!B:V, 7, FALSE)), "")</f>
        <v/>
      </c>
      <c r="J203" s="72" t="str">
        <f>IF($J$13="Ja", IF(VLOOKUP(B203,'(2) Gegevens per set'!B:V, 8, FALSE) = "", "", VLOOKUP(B203,'(2) Gegevens per set'!B:V, 8, FALSE)), "")</f>
        <v/>
      </c>
      <c r="K203" s="64" t="str">
        <f>IF($K$13="Ja", IF(VLOOKUP(B203,'(2) Gegevens per set'!B:V, 9, FALSE) = "", "", VLOOKUP(B203,'(2) Gegevens per set'!B:V, 9, FALSE)), "")</f>
        <v/>
      </c>
      <c r="L203" s="72" t="str">
        <f>IF($L$13="Ja", IF(VLOOKUP(B203,'(2) Gegevens per set'!B:V, 10, FALSE) = "", "", VLOOKUP(B203,'(2) Gegevens per set'!B:V, 10, FALSE)), "")</f>
        <v/>
      </c>
      <c r="M203" s="72" t="str">
        <f>IF($M$13="Ja", IF(VLOOKUP(B203,'(2) Gegevens per set'!B:V, 11, FALSE) = "", "", VLOOKUP(B203,'(2) Gegevens per set'!B:V, 11, FALSE)), "")</f>
        <v/>
      </c>
      <c r="N203" s="64" t="str">
        <f>IF($N$13="Ja", IF(VLOOKUP(B203,'(2) Gegevens per set'!B:V, 12, FALSE) = "", "", VLOOKUP(B203,'(2) Gegevens per set'!B:V, 12, FALSE)), "")</f>
        <v/>
      </c>
      <c r="O203" s="72" t="str">
        <f>IF($O$13="Ja", IF(VLOOKUP(B203,'(2) Gegevens per set'!B:V, 13, FALSE) = "", "", VLOOKUP(B203,'(2) Gegevens per set'!B:V, 13, FALSE)), "")</f>
        <v/>
      </c>
      <c r="P203" s="64" t="str">
        <f>IF($P$13="Ja", IF(VLOOKUP(B203,'(2) Gegevens per set'!B:V, 14, FALSE) = "", "", VLOOKUP(B203,'(2) Gegevens per set'!B:V, 14, FALSE)), "")</f>
        <v/>
      </c>
      <c r="Q203" s="72" t="str">
        <f>IF($Q$13="Ja", IF(VLOOKUP(B203,'(2) Gegevens per set'!B:V, 15, FALSE) = "", "", VLOOKUP(B203,'(2) Gegevens per set'!B:V, 15, FALSE)), "")</f>
        <v/>
      </c>
      <c r="R203" s="64" t="str">
        <f>IF($R$13="Ja", IF(VLOOKUP(B203,'(2) Gegevens per set'!B:V, 16, FALSE) = "", "", VLOOKUP(B203,'(2) Gegevens per set'!B:V, 16, FALSE)), "")</f>
        <v/>
      </c>
      <c r="S203" s="72" t="str">
        <f>IF($S$13="Ja", IF(VLOOKUP(B203,'(2) Gegevens per set'!B:V, 17, FALSE) = "", "", VLOOKUP(B203,'(2) Gegevens per set'!B:V, 17, FALSE)), "")</f>
        <v/>
      </c>
      <c r="T203" s="64" t="str">
        <f>IF($T$13="Ja", IF(VLOOKUP(B203,'(2) Gegevens per set'!B:V, 18, FALSE) = "", "", VLOOKUP(B203,'(2) Gegevens per set'!B:V, 18, FALSE)), "")</f>
        <v/>
      </c>
      <c r="U203" s="72" t="str">
        <f>IF($U$13="Ja", IF(VLOOKUP(B203,'(2) Gegevens per set'!B:V, 19, FALSE) = "", "", VLOOKUP(B203,'(2) Gegevens per set'!B:V, 19, FALSE)), "")</f>
        <v/>
      </c>
      <c r="V203" s="72" t="str">
        <f>IF($V$13="Ja", IF(VLOOKUP(B203,'(2) Gegevens per set'!B:V, 20, FALSE) = "", "", VLOOKUP(B203,'(2) Gegevens per set'!B:V, 20, FALSE)), "")</f>
        <v/>
      </c>
      <c r="W203" s="72" t="str">
        <f>IF($W$13="Ja", IF(VLOOKUP(B203,'(2) Gegevens per set'!B:V, 21, FALSE) = "", "", VLOOKUP(B203,'(2) Gegevens per set'!B:V, 21, FALSE)), "")</f>
        <v/>
      </c>
      <c r="X203" s="83" t="str" cm="1">
        <f t="array" ref="X203">IF($C$6&lt;&gt;"x","",IF(OR(E203:W203&lt;&gt;""),"x",""))</f>
        <v/>
      </c>
      <c r="Y203" s="83" t="str">
        <f>IF($C$8="x", IF(VLOOKUP(B203,'(2) Gegevens per set'!B:Y, 22, FALSE) = "", "", VLOOKUP(B203,'(2) Gegevens per set'!B:Y, 22, FALSE)), "")</f>
        <v/>
      </c>
      <c r="Z203" s="83" t="str">
        <f>IF($C$9="x", IF(VLOOKUP(B203,'(2) Gegevens per set'!B:Y, 23, FALSE) = "", "", VLOOKUP(B203,'(2) Gegevens per set'!B:Y, 23, FALSE)), "")</f>
        <v/>
      </c>
      <c r="AA203" s="83" t="str">
        <f>IF($C$7="x", IF(VLOOKUP(B203,'(2) Gegevens per set'!B:Y, 24, FALSE) = "", "", VLOOKUP(B203,'(2) Gegevens per set'!B:Y, 24, FALSE)), "")</f>
        <v/>
      </c>
    </row>
    <row r="204" spans="2:27" x14ac:dyDescent="0.25">
      <c r="B204" s="42" t="s">
        <v>227</v>
      </c>
      <c r="C204" s="43"/>
      <c r="D204" s="43"/>
      <c r="E204" s="47" t="str">
        <f>IF($E$13="Ja", IF(VLOOKUP(B204,'(2) Gegevens per set'!B:V, 3, FALSE) = "", "", VLOOKUP(B204,'(2) Gegevens per set'!B:V, 3, FALSE)), "")</f>
        <v/>
      </c>
      <c r="F204" s="47" t="str">
        <f>IF($F$13="Ja", IF(VLOOKUP(B204,'(2) Gegevens per set'!B:V, 4, FALSE) = "", "", VLOOKUP(B204,'(2) Gegevens per set'!B:V, 4, FALSE)), "")</f>
        <v/>
      </c>
      <c r="G204" s="47" t="str">
        <f>IF($G$13="Ja", IF(VLOOKUP(B204,'(2) Gegevens per set'!B:V, 5, FALSE) = "", "", VLOOKUP(B204,'(2) Gegevens per set'!B:V, 5, FALSE)), "")</f>
        <v/>
      </c>
      <c r="H204" s="47" t="str">
        <f>IF($H$13="Ja", IF(VLOOKUP(B204,'(2) Gegevens per set'!B:V, 6, FALSE) = "", "", VLOOKUP(B204,'(2) Gegevens per set'!B:V, 6, FALSE)), "")</f>
        <v/>
      </c>
      <c r="I204" s="47" t="str">
        <f>IF($I$13="Ja", IF(VLOOKUP(B204,'(2) Gegevens per set'!B:V, 7, FALSE) = "", "", VLOOKUP(B204,'(2) Gegevens per set'!B:V, 7, FALSE)), "")</f>
        <v/>
      </c>
      <c r="J204" s="47" t="str">
        <f>IF($J$13="Ja", IF(VLOOKUP(B204,'(2) Gegevens per set'!B:V, 8, FALSE) = "", "", VLOOKUP(B204,'(2) Gegevens per set'!B:V, 8, FALSE)), "")</f>
        <v/>
      </c>
      <c r="K204" s="47" t="str">
        <f>IF($K$13="Ja", IF(VLOOKUP(B204,'(2) Gegevens per set'!B:V, 9, FALSE) = "", "", VLOOKUP(B204,'(2) Gegevens per set'!B:V, 9, FALSE)), "")</f>
        <v/>
      </c>
      <c r="L204" s="47" t="str">
        <f>IF($L$13="Ja", IF(VLOOKUP(B204,'(2) Gegevens per set'!B:V, 10, FALSE) = "", "", VLOOKUP(B204,'(2) Gegevens per set'!B:V, 10, FALSE)), "")</f>
        <v/>
      </c>
      <c r="M204" s="47" t="str">
        <f>IF($M$13="Ja", IF(VLOOKUP(B204,'(2) Gegevens per set'!B:V, 11, FALSE) = "", "", VLOOKUP(B204,'(2) Gegevens per set'!B:V, 11, FALSE)), "")</f>
        <v/>
      </c>
      <c r="N204" s="47" t="str">
        <f>IF($N$13="Ja", IF(VLOOKUP(B204,'(2) Gegevens per set'!B:V, 12, FALSE) = "", "", VLOOKUP(B204,'(2) Gegevens per set'!B:V, 12, FALSE)), "")</f>
        <v/>
      </c>
      <c r="O204" s="47" t="str">
        <f>IF($O$13="Ja", IF(VLOOKUP(B204,'(2) Gegevens per set'!B:V, 13, FALSE) = "", "", VLOOKUP(B204,'(2) Gegevens per set'!B:V, 13, FALSE)), "")</f>
        <v/>
      </c>
      <c r="P204" s="47" t="str">
        <f>IF($P$13="Ja", IF(VLOOKUP(B204,'(2) Gegevens per set'!B:V, 14, FALSE) = "", "", VLOOKUP(B204,'(2) Gegevens per set'!B:V, 14, FALSE)), "")</f>
        <v/>
      </c>
      <c r="Q204" s="47" t="str">
        <f>IF($Q$13="Ja", IF(VLOOKUP(B204,'(2) Gegevens per set'!B:V, 15, FALSE) = "", "", VLOOKUP(B204,'(2) Gegevens per set'!B:V, 15, FALSE)), "")</f>
        <v/>
      </c>
      <c r="R204" s="47" t="str">
        <f>IF($R$13="Ja", IF(VLOOKUP(B204,'(2) Gegevens per set'!B:V, 16, FALSE) = "", "", VLOOKUP(B204,'(2) Gegevens per set'!B:V, 16, FALSE)), "")</f>
        <v/>
      </c>
      <c r="S204" s="47" t="str">
        <f>IF($S$13="Ja", IF(VLOOKUP(B204,'(2) Gegevens per set'!B:V, 17, FALSE) = "", "", VLOOKUP(B204,'(2) Gegevens per set'!B:V, 17, FALSE)), "")</f>
        <v/>
      </c>
      <c r="T204" s="47" t="str">
        <f>IF($T$13="Ja", IF(VLOOKUP(B204,'(2) Gegevens per set'!B:V, 18, FALSE) = "", "", VLOOKUP(B204,'(2) Gegevens per set'!B:V, 18, FALSE)), "")</f>
        <v/>
      </c>
      <c r="U204" s="47" t="str">
        <f>IF($U$13="Ja", IF(VLOOKUP(B204,'(2) Gegevens per set'!B:V, 19, FALSE) = "", "", VLOOKUP(B204,'(2) Gegevens per set'!B:V, 19, FALSE)), "")</f>
        <v/>
      </c>
      <c r="V204" s="47" t="str">
        <f>IF($V$13="Ja", IF(VLOOKUP(B204,'(2) Gegevens per set'!B:V, 20, FALSE) = "", "", VLOOKUP(B204,'(2) Gegevens per set'!B:V, 20, FALSE)), "")</f>
        <v/>
      </c>
      <c r="W204" s="47" t="str">
        <f>IF($W$13="Ja", IF(VLOOKUP(B204,'(2) Gegevens per set'!B:V, 21, FALSE) = "", "", VLOOKUP(B204,'(2) Gegevens per set'!B:V, 21, FALSE)), "")</f>
        <v/>
      </c>
      <c r="X204" s="81" t="str" cm="1">
        <f t="array" ref="X204">IF($C$6&lt;&gt;"x","",IF(OR(E204:W204&lt;&gt;""),"x",""))</f>
        <v/>
      </c>
      <c r="Y204" s="81" t="str">
        <f>IF($C$8="x", IF(VLOOKUP(B204,'(2) Gegevens per set'!B:Y, 22, FALSE) = "", "", VLOOKUP(B204,'(2) Gegevens per set'!B:Y, 22, FALSE)), "")</f>
        <v/>
      </c>
      <c r="Z204" s="81" t="str">
        <f>IF($C$9="x", IF(VLOOKUP(B204,'(2) Gegevens per set'!B:Y, 23, FALSE) = "", "", VLOOKUP(B204,'(2) Gegevens per set'!B:Y, 23, FALSE)), "")</f>
        <v/>
      </c>
      <c r="AA204" s="81" t="str">
        <f>IF($C$7="x", IF(VLOOKUP(B204,'(2) Gegevens per set'!B:Y, 24, FALSE) = "", "", VLOOKUP(B204,'(2) Gegevens per set'!B:Y, 24, FALSE)), "")</f>
        <v/>
      </c>
    </row>
    <row r="205" spans="2:27" x14ac:dyDescent="0.25">
      <c r="B205" s="60" t="s">
        <v>228</v>
      </c>
      <c r="C205" s="30" t="s">
        <v>229</v>
      </c>
      <c r="D205" s="30"/>
      <c r="E205" s="72" t="str">
        <f>IF($E$13="Ja", IF(VLOOKUP(B205,'(2) Gegevens per set'!B:V, 3, FALSE) = "", "", VLOOKUP(B205,'(2) Gegevens per set'!B:V, 3, FALSE)), "")</f>
        <v>x</v>
      </c>
      <c r="F205" s="72" t="str">
        <f>IF($F$13="Ja", IF(VLOOKUP(B205,'(2) Gegevens per set'!B:V, 4, FALSE) = "", "", VLOOKUP(B205,'(2) Gegevens per set'!B:V, 4, FALSE)), "")</f>
        <v/>
      </c>
      <c r="G205" s="68" t="str">
        <f>IF($G$13="Ja", IF(VLOOKUP(B205,'(2) Gegevens per set'!B:V, 5, FALSE) = "", "", VLOOKUP(B205,'(2) Gegevens per set'!B:V, 5, FALSE)), "")</f>
        <v/>
      </c>
      <c r="H205" s="64" t="str">
        <f>IF($H$13="Ja", IF(VLOOKUP(B205,'(2) Gegevens per set'!B:V, 6, FALSE) = "", "", VLOOKUP(B205,'(2) Gegevens per set'!B:V, 6, FALSE)), "")</f>
        <v/>
      </c>
      <c r="I205" s="72" t="str">
        <f>IF($I$13="Ja", IF(VLOOKUP(B205,'(2) Gegevens per set'!B:V, 7, FALSE) = "", "", VLOOKUP(B205,'(2) Gegevens per set'!B:V, 7, FALSE)), "")</f>
        <v/>
      </c>
      <c r="J205" s="72" t="str">
        <f>IF($J$13="Ja", IF(VLOOKUP(B205,'(2) Gegevens per set'!B:V, 8, FALSE) = "", "", VLOOKUP(B205,'(2) Gegevens per set'!B:V, 8, FALSE)), "")</f>
        <v/>
      </c>
      <c r="K205" s="64" t="str">
        <f>IF($K$13="Ja", IF(VLOOKUP(B205,'(2) Gegevens per set'!B:V, 9, FALSE) = "", "", VLOOKUP(B205,'(2) Gegevens per set'!B:V, 9, FALSE)), "")</f>
        <v/>
      </c>
      <c r="L205" s="72" t="str">
        <f>IF($L$13="Ja", IF(VLOOKUP(B205,'(2) Gegevens per set'!B:V, 10, FALSE) = "", "", VLOOKUP(B205,'(2) Gegevens per set'!B:V, 10, FALSE)), "")</f>
        <v/>
      </c>
      <c r="M205" s="72" t="str">
        <f>IF($M$13="Ja", IF(VLOOKUP(B205,'(2) Gegevens per set'!B:V, 11, FALSE) = "", "", VLOOKUP(B205,'(2) Gegevens per set'!B:V, 11, FALSE)), "")</f>
        <v/>
      </c>
      <c r="N205" s="64" t="str">
        <f>IF($N$13="Ja", IF(VLOOKUP(B205,'(2) Gegevens per set'!B:V, 12, FALSE) = "", "", VLOOKUP(B205,'(2) Gegevens per set'!B:V, 12, FALSE)), "")</f>
        <v/>
      </c>
      <c r="O205" s="72" t="str">
        <f>IF($O$13="Ja", IF(VLOOKUP(B205,'(2) Gegevens per set'!B:V, 13, FALSE) = "", "", VLOOKUP(B205,'(2) Gegevens per set'!B:V, 13, FALSE)), "")</f>
        <v/>
      </c>
      <c r="P205" s="64" t="str">
        <f>IF($P$13="Ja", IF(VLOOKUP(B205,'(2) Gegevens per set'!B:V, 14, FALSE) = "", "", VLOOKUP(B205,'(2) Gegevens per set'!B:V, 14, FALSE)), "")</f>
        <v/>
      </c>
      <c r="Q205" s="72" t="str">
        <f>IF($Q$13="Ja", IF(VLOOKUP(B205,'(2) Gegevens per set'!B:V, 15, FALSE) = "", "", VLOOKUP(B205,'(2) Gegevens per set'!B:V, 15, FALSE)), "")</f>
        <v/>
      </c>
      <c r="R205" s="64" t="str">
        <f>IF($R$13="Ja", IF(VLOOKUP(B205,'(2) Gegevens per set'!B:V, 16, FALSE) = "", "", VLOOKUP(B205,'(2) Gegevens per set'!B:V, 16, FALSE)), "")</f>
        <v/>
      </c>
      <c r="S205" s="72" t="str">
        <f>IF($S$13="Ja", IF(VLOOKUP(B205,'(2) Gegevens per set'!B:V, 17, FALSE) = "", "", VLOOKUP(B205,'(2) Gegevens per set'!B:V, 17, FALSE)), "")</f>
        <v/>
      </c>
      <c r="T205" s="64" t="str">
        <f>IF($T$13="Ja", IF(VLOOKUP(B205,'(2) Gegevens per set'!B:V, 18, FALSE) = "", "", VLOOKUP(B205,'(2) Gegevens per set'!B:V, 18, FALSE)), "")</f>
        <v/>
      </c>
      <c r="U205" s="72" t="str">
        <f>IF($U$13="Ja", IF(VLOOKUP(B205,'(2) Gegevens per set'!B:V, 19, FALSE) = "", "", VLOOKUP(B205,'(2) Gegevens per set'!B:V, 19, FALSE)), "")</f>
        <v/>
      </c>
      <c r="V205" s="72" t="str">
        <f>IF($V$13="Ja", IF(VLOOKUP(B205,'(2) Gegevens per set'!B:V, 20, FALSE) = "", "", VLOOKUP(B205,'(2) Gegevens per set'!B:V, 20, FALSE)), "")</f>
        <v/>
      </c>
      <c r="W205" s="72" t="str">
        <f>IF($W$13="Ja", IF(VLOOKUP(B205,'(2) Gegevens per set'!B:V, 21, FALSE) = "", "", VLOOKUP(B205,'(2) Gegevens per set'!B:V, 21, FALSE)), "")</f>
        <v/>
      </c>
      <c r="X205" s="83" t="str" cm="1">
        <f t="array" ref="X205">IF($C$6&lt;&gt;"x","",IF(OR(E205:W205&lt;&gt;""),"x",""))</f>
        <v>x</v>
      </c>
      <c r="Y205" s="83" t="str">
        <f>IF($C$8="x", IF(VLOOKUP(B205,'(2) Gegevens per set'!B:Y, 22, FALSE) = "", "", VLOOKUP(B205,'(2) Gegevens per set'!B:Y, 22, FALSE)), "")</f>
        <v/>
      </c>
      <c r="Z205" s="83" t="str">
        <f>IF($C$9="x", IF(VLOOKUP(B205,'(2) Gegevens per set'!B:Y, 23, FALSE) = "", "", VLOOKUP(B205,'(2) Gegevens per set'!B:Y, 23, FALSE)), "")</f>
        <v/>
      </c>
      <c r="AA205" s="83" t="str">
        <f>IF($C$7="x", IF(VLOOKUP(B205,'(2) Gegevens per set'!B:Y, 24, FALSE) = "", "", VLOOKUP(B205,'(2) Gegevens per set'!B:Y, 24, FALSE)), "")</f>
        <v>x</v>
      </c>
    </row>
    <row r="206" spans="2:27" x14ac:dyDescent="0.25">
      <c r="B206" s="60" t="s">
        <v>230</v>
      </c>
      <c r="C206" s="30" t="s">
        <v>231</v>
      </c>
      <c r="D206" s="30"/>
      <c r="E206" s="72" t="str">
        <f>IF($E$13="Ja", IF(VLOOKUP(B206,'(2) Gegevens per set'!B:V, 3, FALSE) = "", "", VLOOKUP(B206,'(2) Gegevens per set'!B:V, 3, FALSE)), "")</f>
        <v/>
      </c>
      <c r="F206" s="72" t="str">
        <f>IF($F$13="Ja", IF(VLOOKUP(B206,'(2) Gegevens per set'!B:V, 4, FALSE) = "", "", VLOOKUP(B206,'(2) Gegevens per set'!B:V, 4, FALSE)), "")</f>
        <v/>
      </c>
      <c r="G206" s="68" t="str">
        <f>IF($G$13="Ja", IF(VLOOKUP(B206,'(2) Gegevens per set'!B:V, 5, FALSE) = "", "", VLOOKUP(B206,'(2) Gegevens per set'!B:V, 5, FALSE)), "")</f>
        <v/>
      </c>
      <c r="H206" s="64" t="str">
        <f>IF($H$13="Ja", IF(VLOOKUP(B206,'(2) Gegevens per set'!B:V, 6, FALSE) = "", "", VLOOKUP(B206,'(2) Gegevens per set'!B:V, 6, FALSE)), "")</f>
        <v/>
      </c>
      <c r="I206" s="72" t="str">
        <f>IF($I$13="Ja", IF(VLOOKUP(B206,'(2) Gegevens per set'!B:V, 7, FALSE) = "", "", VLOOKUP(B206,'(2) Gegevens per set'!B:V, 7, FALSE)), "")</f>
        <v/>
      </c>
      <c r="J206" s="72" t="str">
        <f>IF($J$13="Ja", IF(VLOOKUP(B206,'(2) Gegevens per set'!B:V, 8, FALSE) = "", "", VLOOKUP(B206,'(2) Gegevens per set'!B:V, 8, FALSE)), "")</f>
        <v/>
      </c>
      <c r="K206" s="64" t="str">
        <f>IF($K$13="Ja", IF(VLOOKUP(B206,'(2) Gegevens per set'!B:V, 9, FALSE) = "", "", VLOOKUP(B206,'(2) Gegevens per set'!B:V, 9, FALSE)), "")</f>
        <v/>
      </c>
      <c r="L206" s="72" t="str">
        <f>IF($L$13="Ja", IF(VLOOKUP(B206,'(2) Gegevens per set'!B:V, 10, FALSE) = "", "", VLOOKUP(B206,'(2) Gegevens per set'!B:V, 10, FALSE)), "")</f>
        <v/>
      </c>
      <c r="M206" s="72" t="str">
        <f>IF($M$13="Ja", IF(VLOOKUP(B206,'(2) Gegevens per set'!B:V, 11, FALSE) = "", "", VLOOKUP(B206,'(2) Gegevens per set'!B:V, 11, FALSE)), "")</f>
        <v/>
      </c>
      <c r="N206" s="64" t="str">
        <f>IF($N$13="Ja", IF(VLOOKUP(B206,'(2) Gegevens per set'!B:V, 12, FALSE) = "", "", VLOOKUP(B206,'(2) Gegevens per set'!B:V, 12, FALSE)), "")</f>
        <v/>
      </c>
      <c r="O206" s="72" t="str">
        <f>IF($O$13="Ja", IF(VLOOKUP(B206,'(2) Gegevens per set'!B:V, 13, FALSE) = "", "", VLOOKUP(B206,'(2) Gegevens per set'!B:V, 13, FALSE)), "")</f>
        <v/>
      </c>
      <c r="P206" s="64" t="str">
        <f>IF($P$13="Ja", IF(VLOOKUP(B206,'(2) Gegevens per set'!B:V, 14, FALSE) = "", "", VLOOKUP(B206,'(2) Gegevens per set'!B:V, 14, FALSE)), "")</f>
        <v/>
      </c>
      <c r="Q206" s="72" t="str">
        <f>IF($Q$13="Ja", IF(VLOOKUP(B206,'(2) Gegevens per set'!B:V, 15, FALSE) = "", "", VLOOKUP(B206,'(2) Gegevens per set'!B:V, 15, FALSE)), "")</f>
        <v/>
      </c>
      <c r="R206" s="64" t="str">
        <f>IF($R$13="Ja", IF(VLOOKUP(B206,'(2) Gegevens per set'!B:V, 16, FALSE) = "", "", VLOOKUP(B206,'(2) Gegevens per set'!B:V, 16, FALSE)), "")</f>
        <v/>
      </c>
      <c r="S206" s="72" t="str">
        <f>IF($S$13="Ja", IF(VLOOKUP(B206,'(2) Gegevens per set'!B:V, 17, FALSE) = "", "", VLOOKUP(B206,'(2) Gegevens per set'!B:V, 17, FALSE)), "")</f>
        <v/>
      </c>
      <c r="T206" s="64" t="str">
        <f>IF($T$13="Ja", IF(VLOOKUP(B206,'(2) Gegevens per set'!B:V, 18, FALSE) = "", "", VLOOKUP(B206,'(2) Gegevens per set'!B:V, 18, FALSE)), "")</f>
        <v/>
      </c>
      <c r="U206" s="72" t="str">
        <f>IF($U$13="Ja", IF(VLOOKUP(B206,'(2) Gegevens per set'!B:V, 19, FALSE) = "", "", VLOOKUP(B206,'(2) Gegevens per set'!B:V, 19, FALSE)), "")</f>
        <v/>
      </c>
      <c r="V206" s="72" t="str">
        <f>IF($V$13="Ja", IF(VLOOKUP(B206,'(2) Gegevens per set'!B:V, 20, FALSE) = "", "", VLOOKUP(B206,'(2) Gegevens per set'!B:V, 20, FALSE)), "")</f>
        <v/>
      </c>
      <c r="W206" s="72" t="str">
        <f>IF($W$13="Ja", IF(VLOOKUP(B206,'(2) Gegevens per set'!B:V, 21, FALSE) = "", "", VLOOKUP(B206,'(2) Gegevens per set'!B:V, 21, FALSE)), "")</f>
        <v/>
      </c>
      <c r="X206" s="83" t="str" cm="1">
        <f t="array" ref="X206">IF($C$6&lt;&gt;"x","",IF(OR(E206:W206&lt;&gt;""),"x",""))</f>
        <v/>
      </c>
      <c r="Y206" s="83" t="str">
        <f>IF($C$8="x", IF(VLOOKUP(B206,'(2) Gegevens per set'!B:Y, 22, FALSE) = "", "", VLOOKUP(B206,'(2) Gegevens per set'!B:Y, 22, FALSE)), "")</f>
        <v/>
      </c>
      <c r="Z206" s="83" t="str">
        <f>IF($C$9="x", IF(VLOOKUP(B206,'(2) Gegevens per set'!B:Y, 23, FALSE) = "", "", VLOOKUP(B206,'(2) Gegevens per set'!B:Y, 23, FALSE)), "")</f>
        <v/>
      </c>
      <c r="AA206" s="83" t="str">
        <f>IF($C$7="x", IF(VLOOKUP(B206,'(2) Gegevens per set'!B:Y, 24, FALSE) = "", "", VLOOKUP(B206,'(2) Gegevens per set'!B:Y, 24, FALSE)), "")</f>
        <v/>
      </c>
    </row>
    <row r="207" spans="2:27" x14ac:dyDescent="0.25">
      <c r="B207" s="60" t="s">
        <v>232</v>
      </c>
      <c r="C207" s="30" t="s">
        <v>233</v>
      </c>
      <c r="D207" s="30"/>
      <c r="E207" s="72" t="str">
        <f>IF($E$13="Ja", IF(VLOOKUP(B207,'(2) Gegevens per set'!B:V, 3, FALSE) = "", "", VLOOKUP(B207,'(2) Gegevens per set'!B:V, 3, FALSE)), "")</f>
        <v/>
      </c>
      <c r="F207" s="72" t="str">
        <f>IF($F$13="Ja", IF(VLOOKUP(B207,'(2) Gegevens per set'!B:V, 4, FALSE) = "", "", VLOOKUP(B207,'(2) Gegevens per set'!B:V, 4, FALSE)), "")</f>
        <v/>
      </c>
      <c r="G207" s="68" t="str">
        <f>IF($G$13="Ja", IF(VLOOKUP(B207,'(2) Gegevens per set'!B:V, 5, FALSE) = "", "", VLOOKUP(B207,'(2) Gegevens per set'!B:V, 5, FALSE)), "")</f>
        <v/>
      </c>
      <c r="H207" s="64" t="str">
        <f>IF($H$13="Ja", IF(VLOOKUP(B207,'(2) Gegevens per set'!B:V, 6, FALSE) = "", "", VLOOKUP(B207,'(2) Gegevens per set'!B:V, 6, FALSE)), "")</f>
        <v/>
      </c>
      <c r="I207" s="72" t="str">
        <f>IF($I$13="Ja", IF(VLOOKUP(B207,'(2) Gegevens per set'!B:V, 7, FALSE) = "", "", VLOOKUP(B207,'(2) Gegevens per set'!B:V, 7, FALSE)), "")</f>
        <v/>
      </c>
      <c r="J207" s="72" t="str">
        <f>IF($J$13="Ja", IF(VLOOKUP(B207,'(2) Gegevens per set'!B:V, 8, FALSE) = "", "", VLOOKUP(B207,'(2) Gegevens per set'!B:V, 8, FALSE)), "")</f>
        <v/>
      </c>
      <c r="K207" s="64" t="str">
        <f>IF($K$13="Ja", IF(VLOOKUP(B207,'(2) Gegevens per set'!B:V, 9, FALSE) = "", "", VLOOKUP(B207,'(2) Gegevens per set'!B:V, 9, FALSE)), "")</f>
        <v/>
      </c>
      <c r="L207" s="72" t="str">
        <f>IF($L$13="Ja", IF(VLOOKUP(B207,'(2) Gegevens per set'!B:V, 10, FALSE) = "", "", VLOOKUP(B207,'(2) Gegevens per set'!B:V, 10, FALSE)), "")</f>
        <v/>
      </c>
      <c r="M207" s="72" t="str">
        <f>IF($M$13="Ja", IF(VLOOKUP(B207,'(2) Gegevens per set'!B:V, 11, FALSE) = "", "", VLOOKUP(B207,'(2) Gegevens per set'!B:V, 11, FALSE)), "")</f>
        <v/>
      </c>
      <c r="N207" s="64" t="str">
        <f>IF($N$13="Ja", IF(VLOOKUP(B207,'(2) Gegevens per set'!B:V, 12, FALSE) = "", "", VLOOKUP(B207,'(2) Gegevens per set'!B:V, 12, FALSE)), "")</f>
        <v/>
      </c>
      <c r="O207" s="72" t="str">
        <f>IF($O$13="Ja", IF(VLOOKUP(B207,'(2) Gegevens per set'!B:V, 13, FALSE) = "", "", VLOOKUP(B207,'(2) Gegevens per set'!B:V, 13, FALSE)), "")</f>
        <v/>
      </c>
      <c r="P207" s="64" t="str">
        <f>IF($P$13="Ja", IF(VLOOKUP(B207,'(2) Gegevens per set'!B:V, 14, FALSE) = "", "", VLOOKUP(B207,'(2) Gegevens per set'!B:V, 14, FALSE)), "")</f>
        <v/>
      </c>
      <c r="Q207" s="72" t="str">
        <f>IF($Q$13="Ja", IF(VLOOKUP(B207,'(2) Gegevens per set'!B:V, 15, FALSE) = "", "", VLOOKUP(B207,'(2) Gegevens per set'!B:V, 15, FALSE)), "")</f>
        <v/>
      </c>
      <c r="R207" s="64" t="str">
        <f>IF($R$13="Ja", IF(VLOOKUP(B207,'(2) Gegevens per set'!B:V, 16, FALSE) = "", "", VLOOKUP(B207,'(2) Gegevens per set'!B:V, 16, FALSE)), "")</f>
        <v/>
      </c>
      <c r="S207" s="72" t="str">
        <f>IF($S$13="Ja", IF(VLOOKUP(B207,'(2) Gegevens per set'!B:V, 17, FALSE) = "", "", VLOOKUP(B207,'(2) Gegevens per set'!B:V, 17, FALSE)), "")</f>
        <v/>
      </c>
      <c r="T207" s="64" t="str">
        <f>IF($T$13="Ja", IF(VLOOKUP(B207,'(2) Gegevens per set'!B:V, 18, FALSE) = "", "", VLOOKUP(B207,'(2) Gegevens per set'!B:V, 18, FALSE)), "")</f>
        <v/>
      </c>
      <c r="U207" s="72" t="str">
        <f>IF($U$13="Ja", IF(VLOOKUP(B207,'(2) Gegevens per set'!B:V, 19, FALSE) = "", "", VLOOKUP(B207,'(2) Gegevens per set'!B:V, 19, FALSE)), "")</f>
        <v/>
      </c>
      <c r="V207" s="72" t="str">
        <f>IF($V$13="Ja", IF(VLOOKUP(B207,'(2) Gegevens per set'!B:V, 20, FALSE) = "", "", VLOOKUP(B207,'(2) Gegevens per set'!B:V, 20, FALSE)), "")</f>
        <v/>
      </c>
      <c r="W207" s="72" t="str">
        <f>IF($W$13="Ja", IF(VLOOKUP(B207,'(2) Gegevens per set'!B:V, 21, FALSE) = "", "", VLOOKUP(B207,'(2) Gegevens per set'!B:V, 21, FALSE)), "")</f>
        <v/>
      </c>
      <c r="X207" s="83" t="str" cm="1">
        <f t="array" ref="X207">IF($C$6&lt;&gt;"x","",IF(OR(E207:W207&lt;&gt;""),"x",""))</f>
        <v/>
      </c>
      <c r="Y207" s="83" t="str">
        <f>IF($C$8="x", IF(VLOOKUP(B207,'(2) Gegevens per set'!B:Y, 22, FALSE) = "", "", VLOOKUP(B207,'(2) Gegevens per set'!B:Y, 22, FALSE)), "")</f>
        <v/>
      </c>
      <c r="Z207" s="83" t="str">
        <f>IF($C$9="x", IF(VLOOKUP(B207,'(2) Gegevens per set'!B:Y, 23, FALSE) = "", "", VLOOKUP(B207,'(2) Gegevens per set'!B:Y, 23, FALSE)), "")</f>
        <v/>
      </c>
      <c r="AA207" s="83" t="str">
        <f>IF($C$7="x", IF(VLOOKUP(B207,'(2) Gegevens per set'!B:Y, 24, FALSE) = "", "", VLOOKUP(B207,'(2) Gegevens per set'!B:Y, 24, FALSE)), "")</f>
        <v/>
      </c>
    </row>
    <row r="208" spans="2:27" x14ac:dyDescent="0.25">
      <c r="B208" s="60" t="s">
        <v>234</v>
      </c>
      <c r="C208" s="30" t="s">
        <v>32</v>
      </c>
      <c r="D208" s="30"/>
      <c r="E208" s="72" t="str">
        <f>IF($E$13="Ja", IF(VLOOKUP(B208,'(2) Gegevens per set'!B:V, 3, FALSE) = "", "", VLOOKUP(B208,'(2) Gegevens per set'!B:V, 3, FALSE)), "")</f>
        <v/>
      </c>
      <c r="F208" s="72" t="str">
        <f>IF($F$13="Ja", IF(VLOOKUP(B208,'(2) Gegevens per set'!B:V, 4, FALSE) = "", "", VLOOKUP(B208,'(2) Gegevens per set'!B:V, 4, FALSE)), "")</f>
        <v/>
      </c>
      <c r="G208" s="68" t="str">
        <f>IF($G$13="Ja", IF(VLOOKUP(B208,'(2) Gegevens per set'!B:V, 5, FALSE) = "", "", VLOOKUP(B208,'(2) Gegevens per set'!B:V, 5, FALSE)), "")</f>
        <v/>
      </c>
      <c r="H208" s="64" t="str">
        <f>IF($H$13="Ja", IF(VLOOKUP(B208,'(2) Gegevens per set'!B:V, 6, FALSE) = "", "", VLOOKUP(B208,'(2) Gegevens per set'!B:V, 6, FALSE)), "")</f>
        <v/>
      </c>
      <c r="I208" s="72" t="str">
        <f>IF($I$13="Ja", IF(VLOOKUP(B208,'(2) Gegevens per set'!B:V, 7, FALSE) = "", "", VLOOKUP(B208,'(2) Gegevens per set'!B:V, 7, FALSE)), "")</f>
        <v/>
      </c>
      <c r="J208" s="72" t="str">
        <f>IF($J$13="Ja", IF(VLOOKUP(B208,'(2) Gegevens per set'!B:V, 8, FALSE) = "", "", VLOOKUP(B208,'(2) Gegevens per set'!B:V, 8, FALSE)), "")</f>
        <v/>
      </c>
      <c r="K208" s="64" t="str">
        <f>IF($K$13="Ja", IF(VLOOKUP(B208,'(2) Gegevens per set'!B:V, 9, FALSE) = "", "", VLOOKUP(B208,'(2) Gegevens per set'!B:V, 9, FALSE)), "")</f>
        <v/>
      </c>
      <c r="L208" s="72" t="str">
        <f>IF($L$13="Ja", IF(VLOOKUP(B208,'(2) Gegevens per set'!B:V, 10, FALSE) = "", "", VLOOKUP(B208,'(2) Gegevens per set'!B:V, 10, FALSE)), "")</f>
        <v/>
      </c>
      <c r="M208" s="72" t="str">
        <f>IF($M$13="Ja", IF(VLOOKUP(B208,'(2) Gegevens per set'!B:V, 11, FALSE) = "", "", VLOOKUP(B208,'(2) Gegevens per set'!B:V, 11, FALSE)), "")</f>
        <v/>
      </c>
      <c r="N208" s="64" t="str">
        <f>IF($N$13="Ja", IF(VLOOKUP(B208,'(2) Gegevens per set'!B:V, 12, FALSE) = "", "", VLOOKUP(B208,'(2) Gegevens per set'!B:V, 12, FALSE)), "")</f>
        <v/>
      </c>
      <c r="O208" s="72" t="str">
        <f>IF($O$13="Ja", IF(VLOOKUP(B208,'(2) Gegevens per set'!B:V, 13, FALSE) = "", "", VLOOKUP(B208,'(2) Gegevens per set'!B:V, 13, FALSE)), "")</f>
        <v/>
      </c>
      <c r="P208" s="64" t="str">
        <f>IF($P$13="Ja", IF(VLOOKUP(B208,'(2) Gegevens per set'!B:V, 14, FALSE) = "", "", VLOOKUP(B208,'(2) Gegevens per set'!B:V, 14, FALSE)), "")</f>
        <v/>
      </c>
      <c r="Q208" s="72" t="str">
        <f>IF($Q$13="Ja", IF(VLOOKUP(B208,'(2) Gegevens per set'!B:V, 15, FALSE) = "", "", VLOOKUP(B208,'(2) Gegevens per set'!B:V, 15, FALSE)), "")</f>
        <v/>
      </c>
      <c r="R208" s="64" t="str">
        <f>IF($R$13="Ja", IF(VLOOKUP(B208,'(2) Gegevens per set'!B:V, 16, FALSE) = "", "", VLOOKUP(B208,'(2) Gegevens per set'!B:V, 16, FALSE)), "")</f>
        <v/>
      </c>
      <c r="S208" s="72" t="str">
        <f>IF($S$13="Ja", IF(VLOOKUP(B208,'(2) Gegevens per set'!B:V, 17, FALSE) = "", "", VLOOKUP(B208,'(2) Gegevens per set'!B:V, 17, FALSE)), "")</f>
        <v/>
      </c>
      <c r="T208" s="64" t="str">
        <f>IF($T$13="Ja", IF(VLOOKUP(B208,'(2) Gegevens per set'!B:V, 18, FALSE) = "", "", VLOOKUP(B208,'(2) Gegevens per set'!B:V, 18, FALSE)), "")</f>
        <v/>
      </c>
      <c r="U208" s="72" t="str">
        <f>IF($U$13="Ja", IF(VLOOKUP(B208,'(2) Gegevens per set'!B:V, 19, FALSE) = "", "", VLOOKUP(B208,'(2) Gegevens per set'!B:V, 19, FALSE)), "")</f>
        <v/>
      </c>
      <c r="V208" s="72" t="str">
        <f>IF($V$13="Ja", IF(VLOOKUP(B208,'(2) Gegevens per set'!B:V, 20, FALSE) = "", "", VLOOKUP(B208,'(2) Gegevens per set'!B:V, 20, FALSE)), "")</f>
        <v/>
      </c>
      <c r="W208" s="72" t="str">
        <f>IF($W$13="Ja", IF(VLOOKUP(B208,'(2) Gegevens per set'!B:V, 21, FALSE) = "", "", VLOOKUP(B208,'(2) Gegevens per set'!B:V, 21, FALSE)), "")</f>
        <v/>
      </c>
      <c r="X208" s="83" t="str" cm="1">
        <f t="array" ref="X208">IF($C$6&lt;&gt;"x","",IF(OR(E208:W208&lt;&gt;""),"x",""))</f>
        <v/>
      </c>
      <c r="Y208" s="83" t="str">
        <f>IF($C$8="x", IF(VLOOKUP(B208,'(2) Gegevens per set'!B:Y, 22, FALSE) = "", "", VLOOKUP(B208,'(2) Gegevens per set'!B:Y, 22, FALSE)), "")</f>
        <v/>
      </c>
      <c r="Z208" s="83" t="str">
        <f>IF($C$9="x", IF(VLOOKUP(B208,'(2) Gegevens per set'!B:Y, 23, FALSE) = "", "", VLOOKUP(B208,'(2) Gegevens per set'!B:Y, 23, FALSE)), "")</f>
        <v/>
      </c>
      <c r="AA208" s="83" t="str">
        <f>IF($C$7="x", IF(VLOOKUP(B208,'(2) Gegevens per set'!B:Y, 24, FALSE) = "", "", VLOOKUP(B208,'(2) Gegevens per set'!B:Y, 24, FALSE)), "")</f>
        <v/>
      </c>
    </row>
    <row r="209" spans="2:27" x14ac:dyDescent="0.25">
      <c r="B209" s="60" t="s">
        <v>235</v>
      </c>
      <c r="C209" s="30" t="s">
        <v>34</v>
      </c>
      <c r="D209" s="30"/>
      <c r="E209" s="72" t="str">
        <f>IF($E$13="Ja", IF(VLOOKUP(B209,'(2) Gegevens per set'!B:V, 3, FALSE) = "", "", VLOOKUP(B209,'(2) Gegevens per set'!B:V, 3, FALSE)), "")</f>
        <v/>
      </c>
      <c r="F209" s="72" t="str">
        <f>IF($F$13="Ja", IF(VLOOKUP(B209,'(2) Gegevens per set'!B:V, 4, FALSE) = "", "", VLOOKUP(B209,'(2) Gegevens per set'!B:V, 4, FALSE)), "")</f>
        <v/>
      </c>
      <c r="G209" s="68" t="str">
        <f>IF($G$13="Ja", IF(VLOOKUP(B209,'(2) Gegevens per set'!B:V, 5, FALSE) = "", "", VLOOKUP(B209,'(2) Gegevens per set'!B:V, 5, FALSE)), "")</f>
        <v/>
      </c>
      <c r="H209" s="64" t="str">
        <f>IF($H$13="Ja", IF(VLOOKUP(B209,'(2) Gegevens per set'!B:V, 6, FALSE) = "", "", VLOOKUP(B209,'(2) Gegevens per set'!B:V, 6, FALSE)), "")</f>
        <v/>
      </c>
      <c r="I209" s="72" t="str">
        <f>IF($I$13="Ja", IF(VLOOKUP(B209,'(2) Gegevens per set'!B:V, 7, FALSE) = "", "", VLOOKUP(B209,'(2) Gegevens per set'!B:V, 7, FALSE)), "")</f>
        <v/>
      </c>
      <c r="J209" s="72" t="str">
        <f>IF($J$13="Ja", IF(VLOOKUP(B209,'(2) Gegevens per set'!B:V, 8, FALSE) = "", "", VLOOKUP(B209,'(2) Gegevens per set'!B:V, 8, FALSE)), "")</f>
        <v/>
      </c>
      <c r="K209" s="64" t="str">
        <f>IF($K$13="Ja", IF(VLOOKUP(B209,'(2) Gegevens per set'!B:V, 9, FALSE) = "", "", VLOOKUP(B209,'(2) Gegevens per set'!B:V, 9, FALSE)), "")</f>
        <v/>
      </c>
      <c r="L209" s="72" t="str">
        <f>IF($L$13="Ja", IF(VLOOKUP(B209,'(2) Gegevens per set'!B:V, 10, FALSE) = "", "", VLOOKUP(B209,'(2) Gegevens per set'!B:V, 10, FALSE)), "")</f>
        <v/>
      </c>
      <c r="M209" s="72" t="str">
        <f>IF($M$13="Ja", IF(VLOOKUP(B209,'(2) Gegevens per set'!B:V, 11, FALSE) = "", "", VLOOKUP(B209,'(2) Gegevens per set'!B:V, 11, FALSE)), "")</f>
        <v/>
      </c>
      <c r="N209" s="64" t="str">
        <f>IF($N$13="Ja", IF(VLOOKUP(B209,'(2) Gegevens per set'!B:V, 12, FALSE) = "", "", VLOOKUP(B209,'(2) Gegevens per set'!B:V, 12, FALSE)), "")</f>
        <v/>
      </c>
      <c r="O209" s="72" t="str">
        <f>IF($O$13="Ja", IF(VLOOKUP(B209,'(2) Gegevens per set'!B:V, 13, FALSE) = "", "", VLOOKUP(B209,'(2) Gegevens per set'!B:V, 13, FALSE)), "")</f>
        <v/>
      </c>
      <c r="P209" s="64" t="str">
        <f>IF($P$13="Ja", IF(VLOOKUP(B209,'(2) Gegevens per set'!B:V, 14, FALSE) = "", "", VLOOKUP(B209,'(2) Gegevens per set'!B:V, 14, FALSE)), "")</f>
        <v/>
      </c>
      <c r="Q209" s="72" t="str">
        <f>IF($Q$13="Ja", IF(VLOOKUP(B209,'(2) Gegevens per set'!B:V, 15, FALSE) = "", "", VLOOKUP(B209,'(2) Gegevens per set'!B:V, 15, FALSE)), "")</f>
        <v/>
      </c>
      <c r="R209" s="64" t="str">
        <f>IF($R$13="Ja", IF(VLOOKUP(B209,'(2) Gegevens per set'!B:V, 16, FALSE) = "", "", VLOOKUP(B209,'(2) Gegevens per set'!B:V, 16, FALSE)), "")</f>
        <v/>
      </c>
      <c r="S209" s="72" t="str">
        <f>IF($S$13="Ja", IF(VLOOKUP(B209,'(2) Gegevens per set'!B:V, 17, FALSE) = "", "", VLOOKUP(B209,'(2) Gegevens per set'!B:V, 17, FALSE)), "")</f>
        <v/>
      </c>
      <c r="T209" s="64" t="str">
        <f>IF($T$13="Ja", IF(VLOOKUP(B209,'(2) Gegevens per set'!B:V, 18, FALSE) = "", "", VLOOKUP(B209,'(2) Gegevens per set'!B:V, 18, FALSE)), "")</f>
        <v/>
      </c>
      <c r="U209" s="72" t="str">
        <f>IF($U$13="Ja", IF(VLOOKUP(B209,'(2) Gegevens per set'!B:V, 19, FALSE) = "", "", VLOOKUP(B209,'(2) Gegevens per set'!B:V, 19, FALSE)), "")</f>
        <v/>
      </c>
      <c r="V209" s="72" t="str">
        <f>IF($V$13="Ja", IF(VLOOKUP(B209,'(2) Gegevens per set'!B:V, 20, FALSE) = "", "", VLOOKUP(B209,'(2) Gegevens per set'!B:V, 20, FALSE)), "")</f>
        <v/>
      </c>
      <c r="W209" s="72" t="str">
        <f>IF($W$13="Ja", IF(VLOOKUP(B209,'(2) Gegevens per set'!B:V, 21, FALSE) = "", "", VLOOKUP(B209,'(2) Gegevens per set'!B:V, 21, FALSE)), "")</f>
        <v/>
      </c>
      <c r="X209" s="83" t="str" cm="1">
        <f t="array" ref="X209">IF($C$6&lt;&gt;"x","",IF(OR(E209:W209&lt;&gt;""),"x",""))</f>
        <v/>
      </c>
      <c r="Y209" s="83" t="str">
        <f>IF($C$8="x", IF(VLOOKUP(B209,'(2) Gegevens per set'!B:Y, 22, FALSE) = "", "", VLOOKUP(B209,'(2) Gegevens per set'!B:Y, 22, FALSE)), "")</f>
        <v/>
      </c>
      <c r="Z209" s="83" t="str">
        <f>IF($C$9="x", IF(VLOOKUP(B209,'(2) Gegevens per set'!B:Y, 23, FALSE) = "", "", VLOOKUP(B209,'(2) Gegevens per set'!B:Y, 23, FALSE)), "")</f>
        <v/>
      </c>
      <c r="AA209" s="83" t="str">
        <f>IF($C$7="x", IF(VLOOKUP(B209,'(2) Gegevens per set'!B:Y, 24, FALSE) = "", "", VLOOKUP(B209,'(2) Gegevens per set'!B:Y, 24, FALSE)), "")</f>
        <v/>
      </c>
    </row>
    <row r="210" spans="2:27" x14ac:dyDescent="0.25">
      <c r="B210" s="60" t="s">
        <v>236</v>
      </c>
      <c r="C210" s="30" t="s">
        <v>36</v>
      </c>
      <c r="D210" s="30"/>
      <c r="E210" s="72" t="str">
        <f>IF($E$13="Ja", IF(VLOOKUP(B210,'(2) Gegevens per set'!B:V, 3, FALSE) = "", "", VLOOKUP(B210,'(2) Gegevens per set'!B:V, 3, FALSE)), "")</f>
        <v/>
      </c>
      <c r="F210" s="72" t="str">
        <f>IF($F$13="Ja", IF(VLOOKUP(B210,'(2) Gegevens per set'!B:V, 4, FALSE) = "", "", VLOOKUP(B210,'(2) Gegevens per set'!B:V, 4, FALSE)), "")</f>
        <v/>
      </c>
      <c r="G210" s="68" t="str">
        <f>IF($G$13="Ja", IF(VLOOKUP(B210,'(2) Gegevens per set'!B:V, 5, FALSE) = "", "", VLOOKUP(B210,'(2) Gegevens per set'!B:V, 5, FALSE)), "")</f>
        <v/>
      </c>
      <c r="H210" s="64" t="str">
        <f>IF($H$13="Ja", IF(VLOOKUP(B210,'(2) Gegevens per set'!B:V, 6, FALSE) = "", "", VLOOKUP(B210,'(2) Gegevens per set'!B:V, 6, FALSE)), "")</f>
        <v/>
      </c>
      <c r="I210" s="72" t="str">
        <f>IF($I$13="Ja", IF(VLOOKUP(B210,'(2) Gegevens per set'!B:V, 7, FALSE) = "", "", VLOOKUP(B210,'(2) Gegevens per set'!B:V, 7, FALSE)), "")</f>
        <v/>
      </c>
      <c r="J210" s="72" t="str">
        <f>IF($J$13="Ja", IF(VLOOKUP(B210,'(2) Gegevens per set'!B:V, 8, FALSE) = "", "", VLOOKUP(B210,'(2) Gegevens per set'!B:V, 8, FALSE)), "")</f>
        <v/>
      </c>
      <c r="K210" s="64" t="str">
        <f>IF($K$13="Ja", IF(VLOOKUP(B210,'(2) Gegevens per set'!B:V, 9, FALSE) = "", "", VLOOKUP(B210,'(2) Gegevens per set'!B:V, 9, FALSE)), "")</f>
        <v/>
      </c>
      <c r="L210" s="72" t="str">
        <f>IF($L$13="Ja", IF(VLOOKUP(B210,'(2) Gegevens per set'!B:V, 10, FALSE) = "", "", VLOOKUP(B210,'(2) Gegevens per set'!B:V, 10, FALSE)), "")</f>
        <v/>
      </c>
      <c r="M210" s="72" t="str">
        <f>IF($M$13="Ja", IF(VLOOKUP(B210,'(2) Gegevens per set'!B:V, 11, FALSE) = "", "", VLOOKUP(B210,'(2) Gegevens per set'!B:V, 11, FALSE)), "")</f>
        <v/>
      </c>
      <c r="N210" s="64" t="str">
        <f>IF($N$13="Ja", IF(VLOOKUP(B210,'(2) Gegevens per set'!B:V, 12, FALSE) = "", "", VLOOKUP(B210,'(2) Gegevens per set'!B:V, 12, FALSE)), "")</f>
        <v/>
      </c>
      <c r="O210" s="72" t="str">
        <f>IF($O$13="Ja", IF(VLOOKUP(B210,'(2) Gegevens per set'!B:V, 13, FALSE) = "", "", VLOOKUP(B210,'(2) Gegevens per set'!B:V, 13, FALSE)), "")</f>
        <v/>
      </c>
      <c r="P210" s="64" t="str">
        <f>IF($P$13="Ja", IF(VLOOKUP(B210,'(2) Gegevens per set'!B:V, 14, FALSE) = "", "", VLOOKUP(B210,'(2) Gegevens per set'!B:V, 14, FALSE)), "")</f>
        <v/>
      </c>
      <c r="Q210" s="72" t="str">
        <f>IF($Q$13="Ja", IF(VLOOKUP(B210,'(2) Gegevens per set'!B:V, 15, FALSE) = "", "", VLOOKUP(B210,'(2) Gegevens per set'!B:V, 15, FALSE)), "")</f>
        <v/>
      </c>
      <c r="R210" s="64" t="str">
        <f>IF($R$13="Ja", IF(VLOOKUP(B210,'(2) Gegevens per set'!B:V, 16, FALSE) = "", "", VLOOKUP(B210,'(2) Gegevens per set'!B:V, 16, FALSE)), "")</f>
        <v/>
      </c>
      <c r="S210" s="72" t="str">
        <f>IF($S$13="Ja", IF(VLOOKUP(B210,'(2) Gegevens per set'!B:V, 17, FALSE) = "", "", VLOOKUP(B210,'(2) Gegevens per set'!B:V, 17, FALSE)), "")</f>
        <v/>
      </c>
      <c r="T210" s="64" t="str">
        <f>IF($T$13="Ja", IF(VLOOKUP(B210,'(2) Gegevens per set'!B:V, 18, FALSE) = "", "", VLOOKUP(B210,'(2) Gegevens per set'!B:V, 18, FALSE)), "")</f>
        <v/>
      </c>
      <c r="U210" s="72" t="str">
        <f>IF($U$13="Ja", IF(VLOOKUP(B210,'(2) Gegevens per set'!B:V, 19, FALSE) = "", "", VLOOKUP(B210,'(2) Gegevens per set'!B:V, 19, FALSE)), "")</f>
        <v/>
      </c>
      <c r="V210" s="72" t="str">
        <f>IF($V$13="Ja", IF(VLOOKUP(B210,'(2) Gegevens per set'!B:V, 20, FALSE) = "", "", VLOOKUP(B210,'(2) Gegevens per set'!B:V, 20, FALSE)), "")</f>
        <v/>
      </c>
      <c r="W210" s="72" t="str">
        <f>IF($W$13="Ja", IF(VLOOKUP(B210,'(2) Gegevens per set'!B:V, 21, FALSE) = "", "", VLOOKUP(B210,'(2) Gegevens per set'!B:V, 21, FALSE)), "")</f>
        <v/>
      </c>
      <c r="X210" s="83" t="str" cm="1">
        <f t="array" ref="X210">IF($C$6&lt;&gt;"x","",IF(OR(E210:W210&lt;&gt;""),"x",""))</f>
        <v/>
      </c>
      <c r="Y210" s="83" t="str">
        <f>IF($C$8="x", IF(VLOOKUP(B210,'(2) Gegevens per set'!B:Y, 22, FALSE) = "", "", VLOOKUP(B210,'(2) Gegevens per set'!B:Y, 22, FALSE)), "")</f>
        <v/>
      </c>
      <c r="Z210" s="83" t="str">
        <f>IF($C$9="x", IF(VLOOKUP(B210,'(2) Gegevens per set'!B:Y, 23, FALSE) = "", "", VLOOKUP(B210,'(2) Gegevens per set'!B:Y, 23, FALSE)), "")</f>
        <v/>
      </c>
      <c r="AA210" s="83" t="str">
        <f>IF($C$7="x", IF(VLOOKUP(B210,'(2) Gegevens per set'!B:Y, 24, FALSE) = "", "", VLOOKUP(B210,'(2) Gegevens per set'!B:Y, 24, FALSE)), "")</f>
        <v/>
      </c>
    </row>
    <row r="211" spans="2:27" x14ac:dyDescent="0.25">
      <c r="B211" s="60" t="s">
        <v>237</v>
      </c>
      <c r="C211" s="30" t="s">
        <v>38</v>
      </c>
      <c r="D211" s="30"/>
      <c r="E211" s="72" t="str">
        <f>IF($E$13="Ja", IF(VLOOKUP(B211,'(2) Gegevens per set'!B:V, 3, FALSE) = "", "", VLOOKUP(B211,'(2) Gegevens per set'!B:V, 3, FALSE)), "")</f>
        <v/>
      </c>
      <c r="F211" s="72" t="str">
        <f>IF($F$13="Ja", IF(VLOOKUP(B211,'(2) Gegevens per set'!B:V, 4, FALSE) = "", "", VLOOKUP(B211,'(2) Gegevens per set'!B:V, 4, FALSE)), "")</f>
        <v/>
      </c>
      <c r="G211" s="68" t="str">
        <f>IF($G$13="Ja", IF(VLOOKUP(B211,'(2) Gegevens per set'!B:V, 5, FALSE) = "", "", VLOOKUP(B211,'(2) Gegevens per set'!B:V, 5, FALSE)), "")</f>
        <v/>
      </c>
      <c r="H211" s="64" t="str">
        <f>IF($H$13="Ja", IF(VLOOKUP(B211,'(2) Gegevens per set'!B:V, 6, FALSE) = "", "", VLOOKUP(B211,'(2) Gegevens per set'!B:V, 6, FALSE)), "")</f>
        <v/>
      </c>
      <c r="I211" s="72" t="str">
        <f>IF($I$13="Ja", IF(VLOOKUP(B211,'(2) Gegevens per set'!B:V, 7, FALSE) = "", "", VLOOKUP(B211,'(2) Gegevens per set'!B:V, 7, FALSE)), "")</f>
        <v/>
      </c>
      <c r="J211" s="72" t="str">
        <f>IF($J$13="Ja", IF(VLOOKUP(B211,'(2) Gegevens per set'!B:V, 8, FALSE) = "", "", VLOOKUP(B211,'(2) Gegevens per set'!B:V, 8, FALSE)), "")</f>
        <v/>
      </c>
      <c r="K211" s="64" t="str">
        <f>IF($K$13="Ja", IF(VLOOKUP(B211,'(2) Gegevens per set'!B:V, 9, FALSE) = "", "", VLOOKUP(B211,'(2) Gegevens per set'!B:V, 9, FALSE)), "")</f>
        <v/>
      </c>
      <c r="L211" s="72" t="str">
        <f>IF($L$13="Ja", IF(VLOOKUP(B211,'(2) Gegevens per set'!B:V, 10, FALSE) = "", "", VLOOKUP(B211,'(2) Gegevens per set'!B:V, 10, FALSE)), "")</f>
        <v/>
      </c>
      <c r="M211" s="72" t="str">
        <f>IF($M$13="Ja", IF(VLOOKUP(B211,'(2) Gegevens per set'!B:V, 11, FALSE) = "", "", VLOOKUP(B211,'(2) Gegevens per set'!B:V, 11, FALSE)), "")</f>
        <v/>
      </c>
      <c r="N211" s="64" t="str">
        <f>IF($N$13="Ja", IF(VLOOKUP(B211,'(2) Gegevens per set'!B:V, 12, FALSE) = "", "", VLOOKUP(B211,'(2) Gegevens per set'!B:V, 12, FALSE)), "")</f>
        <v/>
      </c>
      <c r="O211" s="72" t="str">
        <f>IF($O$13="Ja", IF(VLOOKUP(B211,'(2) Gegevens per set'!B:V, 13, FALSE) = "", "", VLOOKUP(B211,'(2) Gegevens per set'!B:V, 13, FALSE)), "")</f>
        <v/>
      </c>
      <c r="P211" s="64" t="str">
        <f>IF($P$13="Ja", IF(VLOOKUP(B211,'(2) Gegevens per set'!B:V, 14, FALSE) = "", "", VLOOKUP(B211,'(2) Gegevens per set'!B:V, 14, FALSE)), "")</f>
        <v/>
      </c>
      <c r="Q211" s="72" t="str">
        <f>IF($Q$13="Ja", IF(VLOOKUP(B211,'(2) Gegevens per set'!B:V, 15, FALSE) = "", "", VLOOKUP(B211,'(2) Gegevens per set'!B:V, 15, FALSE)), "")</f>
        <v/>
      </c>
      <c r="R211" s="64" t="str">
        <f>IF($R$13="Ja", IF(VLOOKUP(B211,'(2) Gegevens per set'!B:V, 16, FALSE) = "", "", VLOOKUP(B211,'(2) Gegevens per set'!B:V, 16, FALSE)), "")</f>
        <v/>
      </c>
      <c r="S211" s="72" t="str">
        <f>IF($S$13="Ja", IF(VLOOKUP(B211,'(2) Gegevens per set'!B:V, 17, FALSE) = "", "", VLOOKUP(B211,'(2) Gegevens per set'!B:V, 17, FALSE)), "")</f>
        <v/>
      </c>
      <c r="T211" s="64" t="str">
        <f>IF($T$13="Ja", IF(VLOOKUP(B211,'(2) Gegevens per set'!B:V, 18, FALSE) = "", "", VLOOKUP(B211,'(2) Gegevens per set'!B:V, 18, FALSE)), "")</f>
        <v/>
      </c>
      <c r="U211" s="72" t="str">
        <f>IF($U$13="Ja", IF(VLOOKUP(B211,'(2) Gegevens per set'!B:V, 19, FALSE) = "", "", VLOOKUP(B211,'(2) Gegevens per set'!B:V, 19, FALSE)), "")</f>
        <v/>
      </c>
      <c r="V211" s="72" t="str">
        <f>IF($V$13="Ja", IF(VLOOKUP(B211,'(2) Gegevens per set'!B:V, 20, FALSE) = "", "", VLOOKUP(B211,'(2) Gegevens per set'!B:V, 20, FALSE)), "")</f>
        <v/>
      </c>
      <c r="W211" s="72" t="str">
        <f>IF($W$13="Ja", IF(VLOOKUP(B211,'(2) Gegevens per set'!B:V, 21, FALSE) = "", "", VLOOKUP(B211,'(2) Gegevens per set'!B:V, 21, FALSE)), "")</f>
        <v/>
      </c>
      <c r="X211" s="83" t="str" cm="1">
        <f t="array" ref="X211">IF($C$6&lt;&gt;"x","",IF(OR(E211:W211&lt;&gt;""),"x",""))</f>
        <v/>
      </c>
      <c r="Y211" s="83" t="str">
        <f>IF($C$8="x", IF(VLOOKUP(B211,'(2) Gegevens per set'!B:Y, 22, FALSE) = "", "", VLOOKUP(B211,'(2) Gegevens per set'!B:Y, 22, FALSE)), "")</f>
        <v/>
      </c>
      <c r="Z211" s="83" t="str">
        <f>IF($C$9="x", IF(VLOOKUP(B211,'(2) Gegevens per set'!B:Y, 23, FALSE) = "", "", VLOOKUP(B211,'(2) Gegevens per set'!B:Y, 23, FALSE)), "")</f>
        <v/>
      </c>
      <c r="AA211" s="83" t="str">
        <f>IF($C$7="x", IF(VLOOKUP(B211,'(2) Gegevens per set'!B:Y, 24, FALSE) = "", "", VLOOKUP(B211,'(2) Gegevens per set'!B:Y, 24, FALSE)), "")</f>
        <v/>
      </c>
    </row>
    <row r="212" spans="2:27" x14ac:dyDescent="0.25">
      <c r="B212" s="60" t="s">
        <v>238</v>
      </c>
      <c r="C212" s="30" t="s">
        <v>40</v>
      </c>
      <c r="D212" s="30"/>
      <c r="E212" s="72" t="str">
        <f>IF($E$13="Ja", IF(VLOOKUP(B212,'(2) Gegevens per set'!B:V, 3, FALSE) = "", "", VLOOKUP(B212,'(2) Gegevens per set'!B:V, 3, FALSE)), "")</f>
        <v/>
      </c>
      <c r="F212" s="72" t="str">
        <f>IF($F$13="Ja", IF(VLOOKUP(B212,'(2) Gegevens per set'!B:V, 4, FALSE) = "", "", VLOOKUP(B212,'(2) Gegevens per set'!B:V, 4, FALSE)), "")</f>
        <v/>
      </c>
      <c r="G212" s="68" t="str">
        <f>IF($G$13="Ja", IF(VLOOKUP(B212,'(2) Gegevens per set'!B:V, 5, FALSE) = "", "", VLOOKUP(B212,'(2) Gegevens per set'!B:V, 5, FALSE)), "")</f>
        <v/>
      </c>
      <c r="H212" s="64" t="str">
        <f>IF($H$13="Ja", IF(VLOOKUP(B212,'(2) Gegevens per set'!B:V, 6, FALSE) = "", "", VLOOKUP(B212,'(2) Gegevens per set'!B:V, 6, FALSE)), "")</f>
        <v/>
      </c>
      <c r="I212" s="72" t="str">
        <f>IF($I$13="Ja", IF(VLOOKUP(B212,'(2) Gegevens per set'!B:V, 7, FALSE) = "", "", VLOOKUP(B212,'(2) Gegevens per set'!B:V, 7, FALSE)), "")</f>
        <v/>
      </c>
      <c r="J212" s="72" t="str">
        <f>IF($J$13="Ja", IF(VLOOKUP(B212,'(2) Gegevens per set'!B:V, 8, FALSE) = "", "", VLOOKUP(B212,'(2) Gegevens per set'!B:V, 8, FALSE)), "")</f>
        <v/>
      </c>
      <c r="K212" s="64" t="str">
        <f>IF($K$13="Ja", IF(VLOOKUP(B212,'(2) Gegevens per set'!B:V, 9, FALSE) = "", "", VLOOKUP(B212,'(2) Gegevens per set'!B:V, 9, FALSE)), "")</f>
        <v/>
      </c>
      <c r="L212" s="72" t="str">
        <f>IF($L$13="Ja", IF(VLOOKUP(B212,'(2) Gegevens per set'!B:V, 10, FALSE) = "", "", VLOOKUP(B212,'(2) Gegevens per set'!B:V, 10, FALSE)), "")</f>
        <v/>
      </c>
      <c r="M212" s="72" t="str">
        <f>IF($M$13="Ja", IF(VLOOKUP(B212,'(2) Gegevens per set'!B:V, 11, FALSE) = "", "", VLOOKUP(B212,'(2) Gegevens per set'!B:V, 11, FALSE)), "")</f>
        <v/>
      </c>
      <c r="N212" s="64" t="str">
        <f>IF($N$13="Ja", IF(VLOOKUP(B212,'(2) Gegevens per set'!B:V, 12, FALSE) = "", "", VLOOKUP(B212,'(2) Gegevens per set'!B:V, 12, FALSE)), "")</f>
        <v/>
      </c>
      <c r="O212" s="72" t="str">
        <f>IF($O$13="Ja", IF(VLOOKUP(B212,'(2) Gegevens per set'!B:V, 13, FALSE) = "", "", VLOOKUP(B212,'(2) Gegevens per set'!B:V, 13, FALSE)), "")</f>
        <v/>
      </c>
      <c r="P212" s="64" t="str">
        <f>IF($P$13="Ja", IF(VLOOKUP(B212,'(2) Gegevens per set'!B:V, 14, FALSE) = "", "", VLOOKUP(B212,'(2) Gegevens per set'!B:V, 14, FALSE)), "")</f>
        <v/>
      </c>
      <c r="Q212" s="72" t="str">
        <f>IF($Q$13="Ja", IF(VLOOKUP(B212,'(2) Gegevens per set'!B:V, 15, FALSE) = "", "", VLOOKUP(B212,'(2) Gegevens per set'!B:V, 15, FALSE)), "")</f>
        <v/>
      </c>
      <c r="R212" s="64" t="str">
        <f>IF($R$13="Ja", IF(VLOOKUP(B212,'(2) Gegevens per set'!B:V, 16, FALSE) = "", "", VLOOKUP(B212,'(2) Gegevens per set'!B:V, 16, FALSE)), "")</f>
        <v/>
      </c>
      <c r="S212" s="72" t="str">
        <f>IF($S$13="Ja", IF(VLOOKUP(B212,'(2) Gegevens per set'!B:V, 17, FALSE) = "", "", VLOOKUP(B212,'(2) Gegevens per set'!B:V, 17, FALSE)), "")</f>
        <v/>
      </c>
      <c r="T212" s="64" t="str">
        <f>IF($T$13="Ja", IF(VLOOKUP(B212,'(2) Gegevens per set'!B:V, 18, FALSE) = "", "", VLOOKUP(B212,'(2) Gegevens per set'!B:V, 18, FALSE)), "")</f>
        <v/>
      </c>
      <c r="U212" s="72" t="str">
        <f>IF($U$13="Ja", IF(VLOOKUP(B212,'(2) Gegevens per set'!B:V, 19, FALSE) = "", "", VLOOKUP(B212,'(2) Gegevens per set'!B:V, 19, FALSE)), "")</f>
        <v/>
      </c>
      <c r="V212" s="72" t="str">
        <f>IF($V$13="Ja", IF(VLOOKUP(B212,'(2) Gegevens per set'!B:V, 20, FALSE) = "", "", VLOOKUP(B212,'(2) Gegevens per set'!B:V, 20, FALSE)), "")</f>
        <v/>
      </c>
      <c r="W212" s="72" t="str">
        <f>IF($W$13="Ja", IF(VLOOKUP(B212,'(2) Gegevens per set'!B:V, 21, FALSE) = "", "", VLOOKUP(B212,'(2) Gegevens per set'!B:V, 21, FALSE)), "")</f>
        <v/>
      </c>
      <c r="X212" s="83" t="str" cm="1">
        <f t="array" ref="X212">IF($C$6&lt;&gt;"x","",IF(OR(E212:W212&lt;&gt;""),"x",""))</f>
        <v/>
      </c>
      <c r="Y212" s="83" t="str">
        <f>IF($C$8="x", IF(VLOOKUP(B212,'(2) Gegevens per set'!B:Y, 22, FALSE) = "", "", VLOOKUP(B212,'(2) Gegevens per set'!B:Y, 22, FALSE)), "")</f>
        <v/>
      </c>
      <c r="Z212" s="83" t="str">
        <f>IF($C$9="x", IF(VLOOKUP(B212,'(2) Gegevens per set'!B:Y, 23, FALSE) = "", "", VLOOKUP(B212,'(2) Gegevens per set'!B:Y, 23, FALSE)), "")</f>
        <v/>
      </c>
      <c r="AA212" s="83" t="str">
        <f>IF($C$7="x", IF(VLOOKUP(B212,'(2) Gegevens per set'!B:Y, 24, FALSE) = "", "", VLOOKUP(B212,'(2) Gegevens per set'!B:Y, 24, FALSE)), "")</f>
        <v/>
      </c>
    </row>
    <row r="213" spans="2:27" x14ac:dyDescent="0.25">
      <c r="B213" s="60" t="s">
        <v>239</v>
      </c>
      <c r="C213" s="30" t="s">
        <v>42</v>
      </c>
      <c r="D213" s="30"/>
      <c r="E213" s="72" t="str">
        <f>IF($E$13="Ja", IF(VLOOKUP(B213,'(2) Gegevens per set'!B:V, 3, FALSE) = "", "", VLOOKUP(B213,'(2) Gegevens per set'!B:V, 3, FALSE)), "")</f>
        <v/>
      </c>
      <c r="F213" s="72" t="str">
        <f>IF($F$13="Ja", IF(VLOOKUP(B213,'(2) Gegevens per set'!B:V, 4, FALSE) = "", "", VLOOKUP(B213,'(2) Gegevens per set'!B:V, 4, FALSE)), "")</f>
        <v/>
      </c>
      <c r="G213" s="68" t="str">
        <f>IF($G$13="Ja", IF(VLOOKUP(B213,'(2) Gegevens per set'!B:V, 5, FALSE) = "", "", VLOOKUP(B213,'(2) Gegevens per set'!B:V, 5, FALSE)), "")</f>
        <v/>
      </c>
      <c r="H213" s="64" t="str">
        <f>IF($H$13="Ja", IF(VLOOKUP(B213,'(2) Gegevens per set'!B:V, 6, FALSE) = "", "", VLOOKUP(B213,'(2) Gegevens per set'!B:V, 6, FALSE)), "")</f>
        <v/>
      </c>
      <c r="I213" s="72" t="str">
        <f>IF($I$13="Ja", IF(VLOOKUP(B213,'(2) Gegevens per set'!B:V, 7, FALSE) = "", "", VLOOKUP(B213,'(2) Gegevens per set'!B:V, 7, FALSE)), "")</f>
        <v/>
      </c>
      <c r="J213" s="72" t="str">
        <f>IF($J$13="Ja", IF(VLOOKUP(B213,'(2) Gegevens per set'!B:V, 8, FALSE) = "", "", VLOOKUP(B213,'(2) Gegevens per set'!B:V, 8, FALSE)), "")</f>
        <v/>
      </c>
      <c r="K213" s="64" t="str">
        <f>IF($K$13="Ja", IF(VLOOKUP(B213,'(2) Gegevens per set'!B:V, 9, FALSE) = "", "", VLOOKUP(B213,'(2) Gegevens per set'!B:V, 9, FALSE)), "")</f>
        <v/>
      </c>
      <c r="L213" s="72" t="str">
        <f>IF($L$13="Ja", IF(VLOOKUP(B213,'(2) Gegevens per set'!B:V, 10, FALSE) = "", "", VLOOKUP(B213,'(2) Gegevens per set'!B:V, 10, FALSE)), "")</f>
        <v/>
      </c>
      <c r="M213" s="72" t="str">
        <f>IF($M$13="Ja", IF(VLOOKUP(B213,'(2) Gegevens per set'!B:V, 11, FALSE) = "", "", VLOOKUP(B213,'(2) Gegevens per set'!B:V, 11, FALSE)), "")</f>
        <v/>
      </c>
      <c r="N213" s="64" t="str">
        <f>IF($N$13="Ja", IF(VLOOKUP(B213,'(2) Gegevens per set'!B:V, 12, FALSE) = "", "", VLOOKUP(B213,'(2) Gegevens per set'!B:V, 12, FALSE)), "")</f>
        <v/>
      </c>
      <c r="O213" s="72" t="str">
        <f>IF($O$13="Ja", IF(VLOOKUP(B213,'(2) Gegevens per set'!B:V, 13, FALSE) = "", "", VLOOKUP(B213,'(2) Gegevens per set'!B:V, 13, FALSE)), "")</f>
        <v/>
      </c>
      <c r="P213" s="64" t="str">
        <f>IF($P$13="Ja", IF(VLOOKUP(B213,'(2) Gegevens per set'!B:V, 14, FALSE) = "", "", VLOOKUP(B213,'(2) Gegevens per set'!B:V, 14, FALSE)), "")</f>
        <v/>
      </c>
      <c r="Q213" s="72" t="str">
        <f>IF($Q$13="Ja", IF(VLOOKUP(B213,'(2) Gegevens per set'!B:V, 15, FALSE) = "", "", VLOOKUP(B213,'(2) Gegevens per set'!B:V, 15, FALSE)), "")</f>
        <v/>
      </c>
      <c r="R213" s="64" t="str">
        <f>IF($R$13="Ja", IF(VLOOKUP(B213,'(2) Gegevens per set'!B:V, 16, FALSE) = "", "", VLOOKUP(B213,'(2) Gegevens per set'!B:V, 16, FALSE)), "")</f>
        <v/>
      </c>
      <c r="S213" s="72" t="str">
        <f>IF($S$13="Ja", IF(VLOOKUP(B213,'(2) Gegevens per set'!B:V, 17, FALSE) = "", "", VLOOKUP(B213,'(2) Gegevens per set'!B:V, 17, FALSE)), "")</f>
        <v/>
      </c>
      <c r="T213" s="64" t="str">
        <f>IF($T$13="Ja", IF(VLOOKUP(B213,'(2) Gegevens per set'!B:V, 18, FALSE) = "", "", VLOOKUP(B213,'(2) Gegevens per set'!B:V, 18, FALSE)), "")</f>
        <v/>
      </c>
      <c r="U213" s="72" t="str">
        <f>IF($U$13="Ja", IF(VLOOKUP(B213,'(2) Gegevens per set'!B:V, 19, FALSE) = "", "", VLOOKUP(B213,'(2) Gegevens per set'!B:V, 19, FALSE)), "")</f>
        <v/>
      </c>
      <c r="V213" s="72" t="str">
        <f>IF($V$13="Ja", IF(VLOOKUP(B213,'(2) Gegevens per set'!B:V, 20, FALSE) = "", "", VLOOKUP(B213,'(2) Gegevens per set'!B:V, 20, FALSE)), "")</f>
        <v/>
      </c>
      <c r="W213" s="72" t="str">
        <f>IF($W$13="Ja", IF(VLOOKUP(B213,'(2) Gegevens per set'!B:V, 21, FALSE) = "", "", VLOOKUP(B213,'(2) Gegevens per set'!B:V, 21, FALSE)), "")</f>
        <v/>
      </c>
      <c r="X213" s="83" t="str" cm="1">
        <f t="array" ref="X213">IF($C$6&lt;&gt;"x","",IF(OR(E213:W213&lt;&gt;""),"x",""))</f>
        <v/>
      </c>
      <c r="Y213" s="83" t="str">
        <f>IF($C$8="x", IF(VLOOKUP(B213,'(2) Gegevens per set'!B:Y, 22, FALSE) = "", "", VLOOKUP(B213,'(2) Gegevens per set'!B:Y, 22, FALSE)), "")</f>
        <v/>
      </c>
      <c r="Z213" s="83" t="str">
        <f>IF($C$9="x", IF(VLOOKUP(B213,'(2) Gegevens per set'!B:Y, 23, FALSE) = "", "", VLOOKUP(B213,'(2) Gegevens per set'!B:Y, 23, FALSE)), "")</f>
        <v/>
      </c>
      <c r="AA213" s="83" t="str">
        <f>IF($C$7="x", IF(VLOOKUP(B213,'(2) Gegevens per set'!B:Y, 24, FALSE) = "", "", VLOOKUP(B213,'(2) Gegevens per set'!B:Y, 24, FALSE)), "")</f>
        <v/>
      </c>
    </row>
    <row r="214" spans="2:27" x14ac:dyDescent="0.25">
      <c r="B214" s="31" t="s">
        <v>240</v>
      </c>
      <c r="C214" s="59" t="s">
        <v>44</v>
      </c>
      <c r="D214" s="59"/>
      <c r="E214" s="72" t="str">
        <f>IF($E$13="Ja", IF(VLOOKUP(B214,'(2) Gegevens per set'!B:V, 3, FALSE) = "", "", VLOOKUP(B214,'(2) Gegevens per set'!B:V, 3, FALSE)), "")</f>
        <v/>
      </c>
      <c r="F214" s="72" t="str">
        <f>IF($F$13="Ja", IF(VLOOKUP(B214,'(2) Gegevens per set'!B:V, 4, FALSE) = "", "", VLOOKUP(B214,'(2) Gegevens per set'!B:V, 4, FALSE)), "")</f>
        <v/>
      </c>
      <c r="G214" s="68" t="str">
        <f>IF($G$13="Ja", IF(VLOOKUP(B214,'(2) Gegevens per set'!B:V, 5, FALSE) = "", "", VLOOKUP(B214,'(2) Gegevens per set'!B:V, 5, FALSE)), "")</f>
        <v/>
      </c>
      <c r="H214" s="64" t="str">
        <f>IF($H$13="Ja", IF(VLOOKUP(B214,'(2) Gegevens per set'!B:V, 6, FALSE) = "", "", VLOOKUP(B214,'(2) Gegevens per set'!B:V, 6, FALSE)), "")</f>
        <v/>
      </c>
      <c r="I214" s="72" t="str">
        <f>IF($I$13="Ja", IF(VLOOKUP(B214,'(2) Gegevens per set'!B:V, 7, FALSE) = "", "", VLOOKUP(B214,'(2) Gegevens per set'!B:V, 7, FALSE)), "")</f>
        <v/>
      </c>
      <c r="J214" s="72" t="str">
        <f>IF($J$13="Ja", IF(VLOOKUP(B214,'(2) Gegevens per set'!B:V, 8, FALSE) = "", "", VLOOKUP(B214,'(2) Gegevens per set'!B:V, 8, FALSE)), "")</f>
        <v/>
      </c>
      <c r="K214" s="64" t="str">
        <f>IF($K$13="Ja", IF(VLOOKUP(B214,'(2) Gegevens per set'!B:V, 9, FALSE) = "", "", VLOOKUP(B214,'(2) Gegevens per set'!B:V, 9, FALSE)), "")</f>
        <v/>
      </c>
      <c r="L214" s="72" t="str">
        <f>IF($L$13="Ja", IF(VLOOKUP(B214,'(2) Gegevens per set'!B:V, 10, FALSE) = "", "", VLOOKUP(B214,'(2) Gegevens per set'!B:V, 10, FALSE)), "")</f>
        <v/>
      </c>
      <c r="M214" s="72" t="str">
        <f>IF($M$13="Ja", IF(VLOOKUP(B214,'(2) Gegevens per set'!B:V, 11, FALSE) = "", "", VLOOKUP(B214,'(2) Gegevens per set'!B:V, 11, FALSE)), "")</f>
        <v/>
      </c>
      <c r="N214" s="64" t="str">
        <f>IF($N$13="Ja", IF(VLOOKUP(B214,'(2) Gegevens per set'!B:V, 12, FALSE) = "", "", VLOOKUP(B214,'(2) Gegevens per set'!B:V, 12, FALSE)), "")</f>
        <v/>
      </c>
      <c r="O214" s="72" t="str">
        <f>IF($O$13="Ja", IF(VLOOKUP(B214,'(2) Gegevens per set'!B:V, 13, FALSE) = "", "", VLOOKUP(B214,'(2) Gegevens per set'!B:V, 13, FALSE)), "")</f>
        <v/>
      </c>
      <c r="P214" s="64" t="str">
        <f>IF($P$13="Ja", IF(VLOOKUP(B214,'(2) Gegevens per set'!B:V, 14, FALSE) = "", "", VLOOKUP(B214,'(2) Gegevens per set'!B:V, 14, FALSE)), "")</f>
        <v/>
      </c>
      <c r="Q214" s="72" t="str">
        <f>IF($Q$13="Ja", IF(VLOOKUP(B214,'(2) Gegevens per set'!B:V, 15, FALSE) = "", "", VLOOKUP(B214,'(2) Gegevens per set'!B:V, 15, FALSE)), "")</f>
        <v/>
      </c>
      <c r="R214" s="64" t="str">
        <f>IF($R$13="Ja", IF(VLOOKUP(B214,'(2) Gegevens per set'!B:V, 16, FALSE) = "", "", VLOOKUP(B214,'(2) Gegevens per set'!B:V, 16, FALSE)), "")</f>
        <v/>
      </c>
      <c r="S214" s="72" t="str">
        <f>IF($S$13="Ja", IF(VLOOKUP(B214,'(2) Gegevens per set'!B:V, 17, FALSE) = "", "", VLOOKUP(B214,'(2) Gegevens per set'!B:V, 17, FALSE)), "")</f>
        <v/>
      </c>
      <c r="T214" s="64" t="str">
        <f>IF($T$13="Ja", IF(VLOOKUP(B214,'(2) Gegevens per set'!B:V, 18, FALSE) = "", "", VLOOKUP(B214,'(2) Gegevens per set'!B:V, 18, FALSE)), "")</f>
        <v/>
      </c>
      <c r="U214" s="72" t="str">
        <f>IF($U$13="Ja", IF(VLOOKUP(B214,'(2) Gegevens per set'!B:V, 19, FALSE) = "", "", VLOOKUP(B214,'(2) Gegevens per set'!B:V, 19, FALSE)), "")</f>
        <v/>
      </c>
      <c r="V214" s="72" t="str">
        <f>IF($V$13="Ja", IF(VLOOKUP(B214,'(2) Gegevens per set'!B:V, 20, FALSE) = "", "", VLOOKUP(B214,'(2) Gegevens per set'!B:V, 20, FALSE)), "")</f>
        <v/>
      </c>
      <c r="W214" s="72" t="str">
        <f>IF($W$13="Ja", IF(VLOOKUP(B214,'(2) Gegevens per set'!B:V, 21, FALSE) = "", "", VLOOKUP(B214,'(2) Gegevens per set'!B:V, 21, FALSE)), "")</f>
        <v/>
      </c>
      <c r="X214" s="83" t="str" cm="1">
        <f t="array" ref="X214">IF($C$6&lt;&gt;"x","",IF(OR(E214:W214&lt;&gt;""),"x",""))</f>
        <v/>
      </c>
      <c r="Y214" s="83" t="str">
        <f>IF($C$8="x", IF(VLOOKUP(B214,'(2) Gegevens per set'!B:Y, 22, FALSE) = "", "", VLOOKUP(B214,'(2) Gegevens per set'!B:Y, 22, FALSE)), "")</f>
        <v/>
      </c>
      <c r="Z214" s="83" t="str">
        <f>IF($C$9="x", IF(VLOOKUP(B214,'(2) Gegevens per set'!B:Y, 23, FALSE) = "", "", VLOOKUP(B214,'(2) Gegevens per set'!B:Y, 23, FALSE)), "")</f>
        <v/>
      </c>
      <c r="AA214" s="83" t="str">
        <f>IF($C$7="x", IF(VLOOKUP(B214,'(2) Gegevens per set'!B:Y, 24, FALSE) = "", "", VLOOKUP(B214,'(2) Gegevens per set'!B:Y, 24, FALSE)), "")</f>
        <v/>
      </c>
    </row>
    <row r="215" spans="2:27" x14ac:dyDescent="0.25">
      <c r="B215" s="42" t="s">
        <v>241</v>
      </c>
      <c r="C215" s="43"/>
      <c r="D215" s="43"/>
      <c r="E215" s="47" t="str">
        <f>IF($E$13="Ja", IF(VLOOKUP(B215,'(2) Gegevens per set'!B:V, 3, FALSE) = "", "", VLOOKUP(B215,'(2) Gegevens per set'!B:V, 3, FALSE)), "")</f>
        <v/>
      </c>
      <c r="F215" s="47" t="str">
        <f>IF($F$13="Ja", IF(VLOOKUP(B215,'(2) Gegevens per set'!B:V, 4, FALSE) = "", "", VLOOKUP(B215,'(2) Gegevens per set'!B:V, 4, FALSE)), "")</f>
        <v/>
      </c>
      <c r="G215" s="47" t="str">
        <f>IF($G$13="Ja", IF(VLOOKUP(B215,'(2) Gegevens per set'!B:V, 5, FALSE) = "", "", VLOOKUP(B215,'(2) Gegevens per set'!B:V, 5, FALSE)), "")</f>
        <v/>
      </c>
      <c r="H215" s="47" t="str">
        <f>IF($H$13="Ja", IF(VLOOKUP(B215,'(2) Gegevens per set'!B:V, 6, FALSE) = "", "", VLOOKUP(B215,'(2) Gegevens per set'!B:V, 6, FALSE)), "")</f>
        <v/>
      </c>
      <c r="I215" s="47" t="str">
        <f>IF($I$13="Ja", IF(VLOOKUP(B215,'(2) Gegevens per set'!B:V, 7, FALSE) = "", "", VLOOKUP(B215,'(2) Gegevens per set'!B:V, 7, FALSE)), "")</f>
        <v/>
      </c>
      <c r="J215" s="47" t="str">
        <f>IF($J$13="Ja", IF(VLOOKUP(B215,'(2) Gegevens per set'!B:V, 8, FALSE) = "", "", VLOOKUP(B215,'(2) Gegevens per set'!B:V, 8, FALSE)), "")</f>
        <v/>
      </c>
      <c r="K215" s="47" t="str">
        <f>IF($K$13="Ja", IF(VLOOKUP(B215,'(2) Gegevens per set'!B:V, 9, FALSE) = "", "", VLOOKUP(B215,'(2) Gegevens per set'!B:V, 9, FALSE)), "")</f>
        <v/>
      </c>
      <c r="L215" s="47" t="str">
        <f>IF($L$13="Ja", IF(VLOOKUP(B215,'(2) Gegevens per set'!B:V, 10, FALSE) = "", "", VLOOKUP(B215,'(2) Gegevens per set'!B:V, 10, FALSE)), "")</f>
        <v/>
      </c>
      <c r="M215" s="47" t="str">
        <f>IF($M$13="Ja", IF(VLOOKUP(B215,'(2) Gegevens per set'!B:V, 11, FALSE) = "", "", VLOOKUP(B215,'(2) Gegevens per set'!B:V, 11, FALSE)), "")</f>
        <v/>
      </c>
      <c r="N215" s="47" t="str">
        <f>IF($N$13="Ja", IF(VLOOKUP(B215,'(2) Gegevens per set'!B:V, 12, FALSE) = "", "", VLOOKUP(B215,'(2) Gegevens per set'!B:V, 12, FALSE)), "")</f>
        <v/>
      </c>
      <c r="O215" s="47" t="str">
        <f>IF($O$13="Ja", IF(VLOOKUP(B215,'(2) Gegevens per set'!B:V, 13, FALSE) = "", "", VLOOKUP(B215,'(2) Gegevens per set'!B:V, 13, FALSE)), "")</f>
        <v/>
      </c>
      <c r="P215" s="47" t="str">
        <f>IF($P$13="Ja", IF(VLOOKUP(B215,'(2) Gegevens per set'!B:V, 14, FALSE) = "", "", VLOOKUP(B215,'(2) Gegevens per set'!B:V, 14, FALSE)), "")</f>
        <v/>
      </c>
      <c r="Q215" s="47" t="str">
        <f>IF($Q$13="Ja", IF(VLOOKUP(B215,'(2) Gegevens per set'!B:V, 15, FALSE) = "", "", VLOOKUP(B215,'(2) Gegevens per set'!B:V, 15, FALSE)), "")</f>
        <v/>
      </c>
      <c r="R215" s="47" t="str">
        <f>IF($R$13="Ja", IF(VLOOKUP(B215,'(2) Gegevens per set'!B:V, 16, FALSE) = "", "", VLOOKUP(B215,'(2) Gegevens per set'!B:V, 16, FALSE)), "")</f>
        <v/>
      </c>
      <c r="S215" s="47" t="str">
        <f>IF($S$13="Ja", IF(VLOOKUP(B215,'(2) Gegevens per set'!B:V, 17, FALSE) = "", "", VLOOKUP(B215,'(2) Gegevens per set'!B:V, 17, FALSE)), "")</f>
        <v/>
      </c>
      <c r="T215" s="47" t="str">
        <f>IF($T$13="Ja", IF(VLOOKUP(B215,'(2) Gegevens per set'!B:V, 18, FALSE) = "", "", VLOOKUP(B215,'(2) Gegevens per set'!B:V, 18, FALSE)), "")</f>
        <v/>
      </c>
      <c r="U215" s="47" t="str">
        <f>IF($U$13="Ja", IF(VLOOKUP(B215,'(2) Gegevens per set'!B:V, 19, FALSE) = "", "", VLOOKUP(B215,'(2) Gegevens per set'!B:V, 19, FALSE)), "")</f>
        <v/>
      </c>
      <c r="V215" s="47" t="str">
        <f>IF($V$13="Ja", IF(VLOOKUP(B215,'(2) Gegevens per set'!B:V, 20, FALSE) = "", "", VLOOKUP(B215,'(2) Gegevens per set'!B:V, 20, FALSE)), "")</f>
        <v/>
      </c>
      <c r="W215" s="47" t="str">
        <f>IF($W$13="Ja", IF(VLOOKUP(B215,'(2) Gegevens per set'!B:V, 21, FALSE) = "", "", VLOOKUP(B215,'(2) Gegevens per set'!B:V, 21, FALSE)), "")</f>
        <v/>
      </c>
      <c r="X215" s="81" t="str" cm="1">
        <f t="array" ref="X215">IF($C$6&lt;&gt;"x","",IF(OR(E215:W215&lt;&gt;""),"x",""))</f>
        <v/>
      </c>
      <c r="Y215" s="81" t="str">
        <f>IF($C$8="x", IF(VLOOKUP(B215,'(2) Gegevens per set'!B:Y, 22, FALSE) = "", "", VLOOKUP(B215,'(2) Gegevens per set'!B:Y, 22, FALSE)), "")</f>
        <v/>
      </c>
      <c r="Z215" s="81" t="str">
        <f>IF($C$9="x", IF(VLOOKUP(B215,'(2) Gegevens per set'!B:Y, 23, FALSE) = "", "", VLOOKUP(B215,'(2) Gegevens per set'!B:Y, 23, FALSE)), "")</f>
        <v/>
      </c>
      <c r="AA215" s="81" t="str">
        <f>IF($C$7="x", IF(VLOOKUP(B215,'(2) Gegevens per set'!B:Y, 24, FALSE) = "", "", VLOOKUP(B215,'(2) Gegevens per set'!B:Y, 24, FALSE)), "")</f>
        <v/>
      </c>
    </row>
    <row r="216" spans="2:27" x14ac:dyDescent="0.25">
      <c r="B216" s="60" t="s">
        <v>242</v>
      </c>
      <c r="C216" s="30" t="s">
        <v>243</v>
      </c>
      <c r="D216" s="30"/>
      <c r="E216" s="72" t="str">
        <f>IF($E$13="Ja", IF(VLOOKUP(B216,'(2) Gegevens per set'!B:V, 3, FALSE) = "", "", VLOOKUP(B216,'(2) Gegevens per set'!B:V, 3, FALSE)), "")</f>
        <v/>
      </c>
      <c r="F216" s="72" t="str">
        <f>IF($F$13="Ja", IF(VLOOKUP(B216,'(2) Gegevens per set'!B:V, 4, FALSE) = "", "", VLOOKUP(B216,'(2) Gegevens per set'!B:V, 4, FALSE)), "")</f>
        <v/>
      </c>
      <c r="G216" s="68" t="str">
        <f>IF($G$13="Ja", IF(VLOOKUP(B216,'(2) Gegevens per set'!B:V, 5, FALSE) = "", "", VLOOKUP(B216,'(2) Gegevens per set'!B:V, 5, FALSE)), "")</f>
        <v/>
      </c>
      <c r="H216" s="64" t="str">
        <f>IF($H$13="Ja", IF(VLOOKUP(B216,'(2) Gegevens per set'!B:V, 6, FALSE) = "", "", VLOOKUP(B216,'(2) Gegevens per set'!B:V, 6, FALSE)), "")</f>
        <v/>
      </c>
      <c r="I216" s="72" t="str">
        <f>IF($I$13="Ja", IF(VLOOKUP(B216,'(2) Gegevens per set'!B:V, 7, FALSE) = "", "", VLOOKUP(B216,'(2) Gegevens per set'!B:V, 7, FALSE)), "")</f>
        <v/>
      </c>
      <c r="J216" s="72" t="str">
        <f>IF($J$13="Ja", IF(VLOOKUP(B216,'(2) Gegevens per set'!B:V, 8, FALSE) = "", "", VLOOKUP(B216,'(2) Gegevens per set'!B:V, 8, FALSE)), "")</f>
        <v/>
      </c>
      <c r="K216" s="64" t="str">
        <f>IF($K$13="Ja", IF(VLOOKUP(B216,'(2) Gegevens per set'!B:V, 9, FALSE) = "", "", VLOOKUP(B216,'(2) Gegevens per set'!B:V, 9, FALSE)), "")</f>
        <v/>
      </c>
      <c r="L216" s="72" t="str">
        <f>IF($L$13="Ja", IF(VLOOKUP(B216,'(2) Gegevens per set'!B:V, 10, FALSE) = "", "", VLOOKUP(B216,'(2) Gegevens per set'!B:V, 10, FALSE)), "")</f>
        <v/>
      </c>
      <c r="M216" s="72" t="str">
        <f>IF($M$13="Ja", IF(VLOOKUP(B216,'(2) Gegevens per set'!B:V, 11, FALSE) = "", "", VLOOKUP(B216,'(2) Gegevens per set'!B:V, 11, FALSE)), "")</f>
        <v/>
      </c>
      <c r="N216" s="64" t="str">
        <f>IF($N$13="Ja", IF(VLOOKUP(B216,'(2) Gegevens per set'!B:V, 12, FALSE) = "", "", VLOOKUP(B216,'(2) Gegevens per set'!B:V, 12, FALSE)), "")</f>
        <v/>
      </c>
      <c r="O216" s="72" t="str">
        <f>IF($O$13="Ja", IF(VLOOKUP(B216,'(2) Gegevens per set'!B:V, 13, FALSE) = "", "", VLOOKUP(B216,'(2) Gegevens per set'!B:V, 13, FALSE)), "")</f>
        <v/>
      </c>
      <c r="P216" s="64" t="str">
        <f>IF($P$13="Ja", IF(VLOOKUP(B216,'(2) Gegevens per set'!B:V, 14, FALSE) = "", "", VLOOKUP(B216,'(2) Gegevens per set'!B:V, 14, FALSE)), "")</f>
        <v/>
      </c>
      <c r="Q216" s="72" t="str">
        <f>IF($Q$13="Ja", IF(VLOOKUP(B216,'(2) Gegevens per set'!B:V, 15, FALSE) = "", "", VLOOKUP(B216,'(2) Gegevens per set'!B:V, 15, FALSE)), "")</f>
        <v/>
      </c>
      <c r="R216" s="64" t="str">
        <f>IF($R$13="Ja", IF(VLOOKUP(B216,'(2) Gegevens per set'!B:V, 16, FALSE) = "", "", VLOOKUP(B216,'(2) Gegevens per set'!B:V, 16, FALSE)), "")</f>
        <v/>
      </c>
      <c r="S216" s="72" t="str">
        <f>IF($S$13="Ja", IF(VLOOKUP(B216,'(2) Gegevens per set'!B:V, 17, FALSE) = "", "", VLOOKUP(B216,'(2) Gegevens per set'!B:V, 17, FALSE)), "")</f>
        <v/>
      </c>
      <c r="T216" s="64" t="str">
        <f>IF($T$13="Ja", IF(VLOOKUP(B216,'(2) Gegevens per set'!B:V, 18, FALSE) = "", "", VLOOKUP(B216,'(2) Gegevens per set'!B:V, 18, FALSE)), "")</f>
        <v/>
      </c>
      <c r="U216" s="72" t="str">
        <f>IF($U$13="Ja", IF(VLOOKUP(B216,'(2) Gegevens per set'!B:V, 19, FALSE) = "", "", VLOOKUP(B216,'(2) Gegevens per set'!B:V, 19, FALSE)), "")</f>
        <v/>
      </c>
      <c r="V216" s="72" t="str">
        <f>IF($V$13="Ja", IF(VLOOKUP(B216,'(2) Gegevens per set'!B:V, 20, FALSE) = "", "", VLOOKUP(B216,'(2) Gegevens per set'!B:V, 20, FALSE)), "")</f>
        <v/>
      </c>
      <c r="W216" s="72" t="str">
        <f>IF($W$13="Ja", IF(VLOOKUP(B216,'(2) Gegevens per set'!B:V, 21, FALSE) = "", "", VLOOKUP(B216,'(2) Gegevens per set'!B:V, 21, FALSE)), "")</f>
        <v/>
      </c>
      <c r="X216" s="83" t="str" cm="1">
        <f t="array" ref="X216">IF($C$6&lt;&gt;"x","",IF(OR(E216:W216&lt;&gt;""),"x",""))</f>
        <v/>
      </c>
      <c r="Y216" s="83" t="str">
        <f>IF($C$8="x", IF(VLOOKUP(B216,'(2) Gegevens per set'!B:Y, 22, FALSE) = "", "", VLOOKUP(B216,'(2) Gegevens per set'!B:Y, 22, FALSE)), "")</f>
        <v/>
      </c>
      <c r="Z216" s="83" t="str">
        <f>IF($C$9="x", IF(VLOOKUP(B216,'(2) Gegevens per set'!B:Y, 23, FALSE) = "", "", VLOOKUP(B216,'(2) Gegevens per set'!B:Y, 23, FALSE)), "")</f>
        <v/>
      </c>
      <c r="AA216" s="83" t="str">
        <f>IF($C$7="x", IF(VLOOKUP(B216,'(2) Gegevens per set'!B:Y, 24, FALSE) = "", "", VLOOKUP(B216,'(2) Gegevens per set'!B:Y, 24, FALSE)), "")</f>
        <v/>
      </c>
    </row>
    <row r="217" spans="2:27" x14ac:dyDescent="0.25">
      <c r="B217" s="60" t="s">
        <v>244</v>
      </c>
      <c r="C217" s="30" t="s">
        <v>245</v>
      </c>
      <c r="D217" s="30"/>
      <c r="E217" s="72" t="str">
        <f>IF($E$13="Ja", IF(VLOOKUP(B217,'(2) Gegevens per set'!B:V, 3, FALSE) = "", "", VLOOKUP(B217,'(2) Gegevens per set'!B:V, 3, FALSE)), "")</f>
        <v/>
      </c>
      <c r="F217" s="72" t="str">
        <f>IF($F$13="Ja", IF(VLOOKUP(B217,'(2) Gegevens per set'!B:V, 4, FALSE) = "", "", VLOOKUP(B217,'(2) Gegevens per set'!B:V, 4, FALSE)), "")</f>
        <v/>
      </c>
      <c r="G217" s="68" t="str">
        <f>IF($G$13="Ja", IF(VLOOKUP(B217,'(2) Gegevens per set'!B:V, 5, FALSE) = "", "", VLOOKUP(B217,'(2) Gegevens per set'!B:V, 5, FALSE)), "")</f>
        <v/>
      </c>
      <c r="H217" s="64" t="str">
        <f>IF($H$13="Ja", IF(VLOOKUP(B217,'(2) Gegevens per set'!B:V, 6, FALSE) = "", "", VLOOKUP(B217,'(2) Gegevens per set'!B:V, 6, FALSE)), "")</f>
        <v/>
      </c>
      <c r="I217" s="72" t="str">
        <f>IF($I$13="Ja", IF(VLOOKUP(B217,'(2) Gegevens per set'!B:V, 7, FALSE) = "", "", VLOOKUP(B217,'(2) Gegevens per set'!B:V, 7, FALSE)), "")</f>
        <v/>
      </c>
      <c r="J217" s="72" t="str">
        <f>IF($J$13="Ja", IF(VLOOKUP(B217,'(2) Gegevens per set'!B:V, 8, FALSE) = "", "", VLOOKUP(B217,'(2) Gegevens per set'!B:V, 8, FALSE)), "")</f>
        <v/>
      </c>
      <c r="K217" s="64" t="str">
        <f>IF($K$13="Ja", IF(VLOOKUP(B217,'(2) Gegevens per set'!B:V, 9, FALSE) = "", "", VLOOKUP(B217,'(2) Gegevens per set'!B:V, 9, FALSE)), "")</f>
        <v/>
      </c>
      <c r="L217" s="72" t="str">
        <f>IF($L$13="Ja", IF(VLOOKUP(B217,'(2) Gegevens per set'!B:V, 10, FALSE) = "", "", VLOOKUP(B217,'(2) Gegevens per set'!B:V, 10, FALSE)), "")</f>
        <v/>
      </c>
      <c r="M217" s="72" t="str">
        <f>IF($M$13="Ja", IF(VLOOKUP(B217,'(2) Gegevens per set'!B:V, 11, FALSE) = "", "", VLOOKUP(B217,'(2) Gegevens per set'!B:V, 11, FALSE)), "")</f>
        <v/>
      </c>
      <c r="N217" s="64" t="str">
        <f>IF($N$13="Ja", IF(VLOOKUP(B217,'(2) Gegevens per set'!B:V, 12, FALSE) = "", "", VLOOKUP(B217,'(2) Gegevens per set'!B:V, 12, FALSE)), "")</f>
        <v/>
      </c>
      <c r="O217" s="72" t="str">
        <f>IF($O$13="Ja", IF(VLOOKUP(B217,'(2) Gegevens per set'!B:V, 13, FALSE) = "", "", VLOOKUP(B217,'(2) Gegevens per set'!B:V, 13, FALSE)), "")</f>
        <v/>
      </c>
      <c r="P217" s="64" t="str">
        <f>IF($P$13="Ja", IF(VLOOKUP(B217,'(2) Gegevens per set'!B:V, 14, FALSE) = "", "", VLOOKUP(B217,'(2) Gegevens per set'!B:V, 14, FALSE)), "")</f>
        <v/>
      </c>
      <c r="Q217" s="72" t="str">
        <f>IF($Q$13="Ja", IF(VLOOKUP(B217,'(2) Gegevens per set'!B:V, 15, FALSE) = "", "", VLOOKUP(B217,'(2) Gegevens per set'!B:V, 15, FALSE)), "")</f>
        <v/>
      </c>
      <c r="R217" s="64" t="str">
        <f>IF($R$13="Ja", IF(VLOOKUP(B217,'(2) Gegevens per set'!B:V, 16, FALSE) = "", "", VLOOKUP(B217,'(2) Gegevens per set'!B:V, 16, FALSE)), "")</f>
        <v/>
      </c>
      <c r="S217" s="72" t="str">
        <f>IF($S$13="Ja", IF(VLOOKUP(B217,'(2) Gegevens per set'!B:V, 17, FALSE) = "", "", VLOOKUP(B217,'(2) Gegevens per set'!B:V, 17, FALSE)), "")</f>
        <v/>
      </c>
      <c r="T217" s="64" t="str">
        <f>IF($T$13="Ja", IF(VLOOKUP(B217,'(2) Gegevens per set'!B:V, 18, FALSE) = "", "", VLOOKUP(B217,'(2) Gegevens per set'!B:V, 18, FALSE)), "")</f>
        <v/>
      </c>
      <c r="U217" s="72" t="str">
        <f>IF($U$13="Ja", IF(VLOOKUP(B217,'(2) Gegevens per set'!B:V, 19, FALSE) = "", "", VLOOKUP(B217,'(2) Gegevens per set'!B:V, 19, FALSE)), "")</f>
        <v/>
      </c>
      <c r="V217" s="72" t="str">
        <f>IF($V$13="Ja", IF(VLOOKUP(B217,'(2) Gegevens per set'!B:V, 20, FALSE) = "", "", VLOOKUP(B217,'(2) Gegevens per set'!B:V, 20, FALSE)), "")</f>
        <v/>
      </c>
      <c r="W217" s="72" t="str">
        <f>IF($W$13="Ja", IF(VLOOKUP(B217,'(2) Gegevens per set'!B:V, 21, FALSE) = "", "", VLOOKUP(B217,'(2) Gegevens per set'!B:V, 21, FALSE)), "")</f>
        <v/>
      </c>
      <c r="X217" s="83" t="str" cm="1">
        <f t="array" ref="X217">IF($C$6&lt;&gt;"x","",IF(OR(E217:W217&lt;&gt;""),"x",""))</f>
        <v/>
      </c>
      <c r="Y217" s="83" t="str">
        <f>IF($C$8="x", IF(VLOOKUP(B217,'(2) Gegevens per set'!B:Y, 22, FALSE) = "", "", VLOOKUP(B217,'(2) Gegevens per set'!B:Y, 22, FALSE)), "")</f>
        <v/>
      </c>
      <c r="Z217" s="83" t="str">
        <f>IF($C$9="x", IF(VLOOKUP(B217,'(2) Gegevens per set'!B:Y, 23, FALSE) = "", "", VLOOKUP(B217,'(2) Gegevens per set'!B:Y, 23, FALSE)), "")</f>
        <v/>
      </c>
      <c r="AA217" s="83" t="str">
        <f>IF($C$7="x", IF(VLOOKUP(B217,'(2) Gegevens per set'!B:Y, 24, FALSE) = "", "", VLOOKUP(B217,'(2) Gegevens per set'!B:Y, 24, FALSE)), "")</f>
        <v/>
      </c>
    </row>
    <row r="218" spans="2:27" x14ac:dyDescent="0.25">
      <c r="B218" s="60" t="s">
        <v>246</v>
      </c>
      <c r="C218" s="30" t="s">
        <v>247</v>
      </c>
      <c r="D218" s="30"/>
      <c r="E218" s="72" t="str">
        <f>IF($E$13="Ja", IF(VLOOKUP(B218,'(2) Gegevens per set'!B:V, 3, FALSE) = "", "", VLOOKUP(B218,'(2) Gegevens per set'!B:V, 3, FALSE)), "")</f>
        <v/>
      </c>
      <c r="F218" s="72" t="str">
        <f>IF($F$13="Ja", IF(VLOOKUP(B218,'(2) Gegevens per set'!B:V, 4, FALSE) = "", "", VLOOKUP(B218,'(2) Gegevens per set'!B:V, 4, FALSE)), "")</f>
        <v/>
      </c>
      <c r="G218" s="68" t="str">
        <f>IF($G$13="Ja", IF(VLOOKUP(B218,'(2) Gegevens per set'!B:V, 5, FALSE) = "", "", VLOOKUP(B218,'(2) Gegevens per set'!B:V, 5, FALSE)), "")</f>
        <v/>
      </c>
      <c r="H218" s="64" t="str">
        <f>IF($H$13="Ja", IF(VLOOKUP(B218,'(2) Gegevens per set'!B:V, 6, FALSE) = "", "", VLOOKUP(B218,'(2) Gegevens per set'!B:V, 6, FALSE)), "")</f>
        <v/>
      </c>
      <c r="I218" s="72" t="str">
        <f>IF($I$13="Ja", IF(VLOOKUP(B218,'(2) Gegevens per set'!B:V, 7, FALSE) = "", "", VLOOKUP(B218,'(2) Gegevens per set'!B:V, 7, FALSE)), "")</f>
        <v/>
      </c>
      <c r="J218" s="72" t="str">
        <f>IF($J$13="Ja", IF(VLOOKUP(B218,'(2) Gegevens per set'!B:V, 8, FALSE) = "", "", VLOOKUP(B218,'(2) Gegevens per set'!B:V, 8, FALSE)), "")</f>
        <v/>
      </c>
      <c r="K218" s="64" t="str">
        <f>IF($K$13="Ja", IF(VLOOKUP(B218,'(2) Gegevens per set'!B:V, 9, FALSE) = "", "", VLOOKUP(B218,'(2) Gegevens per set'!B:V, 9, FALSE)), "")</f>
        <v/>
      </c>
      <c r="L218" s="72" t="str">
        <f>IF($L$13="Ja", IF(VLOOKUP(B218,'(2) Gegevens per set'!B:V, 10, FALSE) = "", "", VLOOKUP(B218,'(2) Gegevens per set'!B:V, 10, FALSE)), "")</f>
        <v/>
      </c>
      <c r="M218" s="72" t="str">
        <f>IF($M$13="Ja", IF(VLOOKUP(B218,'(2) Gegevens per set'!B:V, 11, FALSE) = "", "", VLOOKUP(B218,'(2) Gegevens per set'!B:V, 11, FALSE)), "")</f>
        <v/>
      </c>
      <c r="N218" s="64" t="str">
        <f>IF($N$13="Ja", IF(VLOOKUP(B218,'(2) Gegevens per set'!B:V, 12, FALSE) = "", "", VLOOKUP(B218,'(2) Gegevens per set'!B:V, 12, FALSE)), "")</f>
        <v/>
      </c>
      <c r="O218" s="72" t="str">
        <f>IF($O$13="Ja", IF(VLOOKUP(B218,'(2) Gegevens per set'!B:V, 13, FALSE) = "", "", VLOOKUP(B218,'(2) Gegevens per set'!B:V, 13, FALSE)), "")</f>
        <v/>
      </c>
      <c r="P218" s="64" t="str">
        <f>IF($P$13="Ja", IF(VLOOKUP(B218,'(2) Gegevens per set'!B:V, 14, FALSE) = "", "", VLOOKUP(B218,'(2) Gegevens per set'!B:V, 14, FALSE)), "")</f>
        <v/>
      </c>
      <c r="Q218" s="72" t="str">
        <f>IF($Q$13="Ja", IF(VLOOKUP(B218,'(2) Gegevens per set'!B:V, 15, FALSE) = "", "", VLOOKUP(B218,'(2) Gegevens per set'!B:V, 15, FALSE)), "")</f>
        <v/>
      </c>
      <c r="R218" s="64" t="str">
        <f>IF($R$13="Ja", IF(VLOOKUP(B218,'(2) Gegevens per set'!B:V, 16, FALSE) = "", "", VLOOKUP(B218,'(2) Gegevens per set'!B:V, 16, FALSE)), "")</f>
        <v/>
      </c>
      <c r="S218" s="72" t="str">
        <f>IF($S$13="Ja", IF(VLOOKUP(B218,'(2) Gegevens per set'!B:V, 17, FALSE) = "", "", VLOOKUP(B218,'(2) Gegevens per set'!B:V, 17, FALSE)), "")</f>
        <v/>
      </c>
      <c r="T218" s="64" t="str">
        <f>IF($T$13="Ja", IF(VLOOKUP(B218,'(2) Gegevens per set'!B:V, 18, FALSE) = "", "", VLOOKUP(B218,'(2) Gegevens per set'!B:V, 18, FALSE)), "")</f>
        <v/>
      </c>
      <c r="U218" s="72" t="str">
        <f>IF($U$13="Ja", IF(VLOOKUP(B218,'(2) Gegevens per set'!B:V, 19, FALSE) = "", "", VLOOKUP(B218,'(2) Gegevens per set'!B:V, 19, FALSE)), "")</f>
        <v/>
      </c>
      <c r="V218" s="72" t="str">
        <f>IF($V$13="Ja", IF(VLOOKUP(B218,'(2) Gegevens per set'!B:V, 20, FALSE) = "", "", VLOOKUP(B218,'(2) Gegevens per set'!B:V, 20, FALSE)), "")</f>
        <v/>
      </c>
      <c r="W218" s="72" t="str">
        <f>IF($W$13="Ja", IF(VLOOKUP(B218,'(2) Gegevens per set'!B:V, 21, FALSE) = "", "", VLOOKUP(B218,'(2) Gegevens per set'!B:V, 21, FALSE)), "")</f>
        <v/>
      </c>
      <c r="X218" s="83" t="str" cm="1">
        <f t="array" ref="X218">IF($C$6&lt;&gt;"x","",IF(OR(E218:W218&lt;&gt;""),"x",""))</f>
        <v/>
      </c>
      <c r="Y218" s="83" t="str">
        <f>IF($C$8="x", IF(VLOOKUP(B218,'(2) Gegevens per set'!B:Y, 22, FALSE) = "", "", VLOOKUP(B218,'(2) Gegevens per set'!B:Y, 22, FALSE)), "")</f>
        <v/>
      </c>
      <c r="Z218" s="83" t="str">
        <f>IF($C$9="x", IF(VLOOKUP(B218,'(2) Gegevens per set'!B:Y, 23, FALSE) = "", "", VLOOKUP(B218,'(2) Gegevens per set'!B:Y, 23, FALSE)), "")</f>
        <v/>
      </c>
      <c r="AA218" s="83" t="str">
        <f>IF($C$7="x", IF(VLOOKUP(B218,'(2) Gegevens per set'!B:Y, 24, FALSE) = "", "", VLOOKUP(B218,'(2) Gegevens per set'!B:Y, 24, FALSE)), "")</f>
        <v/>
      </c>
    </row>
    <row r="219" spans="2:27" x14ac:dyDescent="0.25">
      <c r="B219" s="60" t="s">
        <v>248</v>
      </c>
      <c r="C219" s="30" t="s">
        <v>249</v>
      </c>
      <c r="D219" s="30"/>
      <c r="E219" s="72" t="str">
        <f>IF($E$13="Ja", IF(VLOOKUP(B219,'(2) Gegevens per set'!B:V, 3, FALSE) = "", "", VLOOKUP(B219,'(2) Gegevens per set'!B:V, 3, FALSE)), "")</f>
        <v/>
      </c>
      <c r="F219" s="72" t="str">
        <f>IF($F$13="Ja", IF(VLOOKUP(B219,'(2) Gegevens per set'!B:V, 4, FALSE) = "", "", VLOOKUP(B219,'(2) Gegevens per set'!B:V, 4, FALSE)), "")</f>
        <v/>
      </c>
      <c r="G219" s="68" t="str">
        <f>IF($G$13="Ja", IF(VLOOKUP(B219,'(2) Gegevens per set'!B:V, 5, FALSE) = "", "", VLOOKUP(B219,'(2) Gegevens per set'!B:V, 5, FALSE)), "")</f>
        <v/>
      </c>
      <c r="H219" s="64" t="str">
        <f>IF($H$13="Ja", IF(VLOOKUP(B219,'(2) Gegevens per set'!B:V, 6, FALSE) = "", "", VLOOKUP(B219,'(2) Gegevens per set'!B:V, 6, FALSE)), "")</f>
        <v/>
      </c>
      <c r="I219" s="72" t="str">
        <f>IF($I$13="Ja", IF(VLOOKUP(B219,'(2) Gegevens per set'!B:V, 7, FALSE) = "", "", VLOOKUP(B219,'(2) Gegevens per set'!B:V, 7, FALSE)), "")</f>
        <v/>
      </c>
      <c r="J219" s="72" t="str">
        <f>IF($J$13="Ja", IF(VLOOKUP(B219,'(2) Gegevens per set'!B:V, 8, FALSE) = "", "", VLOOKUP(B219,'(2) Gegevens per set'!B:V, 8, FALSE)), "")</f>
        <v/>
      </c>
      <c r="K219" s="64" t="str">
        <f>IF($K$13="Ja", IF(VLOOKUP(B219,'(2) Gegevens per set'!B:V, 9, FALSE) = "", "", VLOOKUP(B219,'(2) Gegevens per set'!B:V, 9, FALSE)), "")</f>
        <v/>
      </c>
      <c r="L219" s="72" t="str">
        <f>IF($L$13="Ja", IF(VLOOKUP(B219,'(2) Gegevens per set'!B:V, 10, FALSE) = "", "", VLOOKUP(B219,'(2) Gegevens per set'!B:V, 10, FALSE)), "")</f>
        <v/>
      </c>
      <c r="M219" s="72" t="str">
        <f>IF($M$13="Ja", IF(VLOOKUP(B219,'(2) Gegevens per set'!B:V, 11, FALSE) = "", "", VLOOKUP(B219,'(2) Gegevens per set'!B:V, 11, FALSE)), "")</f>
        <v/>
      </c>
      <c r="N219" s="64" t="str">
        <f>IF($N$13="Ja", IF(VLOOKUP(B219,'(2) Gegevens per set'!B:V, 12, FALSE) = "", "", VLOOKUP(B219,'(2) Gegevens per set'!B:V, 12, FALSE)), "")</f>
        <v/>
      </c>
      <c r="O219" s="72" t="str">
        <f>IF($O$13="Ja", IF(VLOOKUP(B219,'(2) Gegevens per set'!B:V, 13, FALSE) = "", "", VLOOKUP(B219,'(2) Gegevens per set'!B:V, 13, FALSE)), "")</f>
        <v/>
      </c>
      <c r="P219" s="64" t="str">
        <f>IF($P$13="Ja", IF(VLOOKUP(B219,'(2) Gegevens per set'!B:V, 14, FALSE) = "", "", VLOOKUP(B219,'(2) Gegevens per set'!B:V, 14, FALSE)), "")</f>
        <v/>
      </c>
      <c r="Q219" s="72" t="str">
        <f>IF($Q$13="Ja", IF(VLOOKUP(B219,'(2) Gegevens per set'!B:V, 15, FALSE) = "", "", VLOOKUP(B219,'(2) Gegevens per set'!B:V, 15, FALSE)), "")</f>
        <v/>
      </c>
      <c r="R219" s="64" t="str">
        <f>IF($R$13="Ja", IF(VLOOKUP(B219,'(2) Gegevens per set'!B:V, 16, FALSE) = "", "", VLOOKUP(B219,'(2) Gegevens per set'!B:V, 16, FALSE)), "")</f>
        <v/>
      </c>
      <c r="S219" s="72" t="str">
        <f>IF($S$13="Ja", IF(VLOOKUP(B219,'(2) Gegevens per set'!B:V, 17, FALSE) = "", "", VLOOKUP(B219,'(2) Gegevens per set'!B:V, 17, FALSE)), "")</f>
        <v/>
      </c>
      <c r="T219" s="64" t="str">
        <f>IF($T$13="Ja", IF(VLOOKUP(B219,'(2) Gegevens per set'!B:V, 18, FALSE) = "", "", VLOOKUP(B219,'(2) Gegevens per set'!B:V, 18, FALSE)), "")</f>
        <v/>
      </c>
      <c r="U219" s="72" t="str">
        <f>IF($U$13="Ja", IF(VLOOKUP(B219,'(2) Gegevens per set'!B:V, 19, FALSE) = "", "", VLOOKUP(B219,'(2) Gegevens per set'!B:V, 19, FALSE)), "")</f>
        <v/>
      </c>
      <c r="V219" s="72" t="str">
        <f>IF($V$13="Ja", IF(VLOOKUP(B219,'(2) Gegevens per set'!B:V, 20, FALSE) = "", "", VLOOKUP(B219,'(2) Gegevens per set'!B:V, 20, FALSE)), "")</f>
        <v/>
      </c>
      <c r="W219" s="72" t="str">
        <f>IF($W$13="Ja", IF(VLOOKUP(B219,'(2) Gegevens per set'!B:V, 21, FALSE) = "", "", VLOOKUP(B219,'(2) Gegevens per set'!B:V, 21, FALSE)), "")</f>
        <v/>
      </c>
      <c r="X219" s="83" t="str" cm="1">
        <f t="array" ref="X219">IF($C$6&lt;&gt;"x","",IF(OR(E219:W219&lt;&gt;""),"x",""))</f>
        <v/>
      </c>
      <c r="Y219" s="83" t="str">
        <f>IF($C$8="x", IF(VLOOKUP(B219,'(2) Gegevens per set'!B:Y, 22, FALSE) = "", "", VLOOKUP(B219,'(2) Gegevens per set'!B:Y, 22, FALSE)), "")</f>
        <v/>
      </c>
      <c r="Z219" s="83" t="str">
        <f>IF($C$9="x", IF(VLOOKUP(B219,'(2) Gegevens per set'!B:Y, 23, FALSE) = "", "", VLOOKUP(B219,'(2) Gegevens per set'!B:Y, 23, FALSE)), "")</f>
        <v/>
      </c>
      <c r="AA219" s="83" t="str">
        <f>IF($C$7="x", IF(VLOOKUP(B219,'(2) Gegevens per set'!B:Y, 24, FALSE) = "", "", VLOOKUP(B219,'(2) Gegevens per set'!B:Y, 24, FALSE)), "")</f>
        <v/>
      </c>
    </row>
    <row r="220" spans="2:27" x14ac:dyDescent="0.25">
      <c r="B220" s="60" t="s">
        <v>250</v>
      </c>
      <c r="C220" s="30" t="s">
        <v>251</v>
      </c>
      <c r="D220" s="30"/>
      <c r="E220" s="72" t="str">
        <f>IF($E$13="Ja", IF(VLOOKUP(B220,'(2) Gegevens per set'!B:V, 3, FALSE) = "", "", VLOOKUP(B220,'(2) Gegevens per set'!B:V, 3, FALSE)), "")</f>
        <v/>
      </c>
      <c r="F220" s="72" t="str">
        <f>IF($F$13="Ja", IF(VLOOKUP(B220,'(2) Gegevens per set'!B:V, 4, FALSE) = "", "", VLOOKUP(B220,'(2) Gegevens per set'!B:V, 4, FALSE)), "")</f>
        <v/>
      </c>
      <c r="G220" s="68" t="str">
        <f>IF($G$13="Ja", IF(VLOOKUP(B220,'(2) Gegevens per set'!B:V, 5, FALSE) = "", "", VLOOKUP(B220,'(2) Gegevens per set'!B:V, 5, FALSE)), "")</f>
        <v/>
      </c>
      <c r="H220" s="64" t="str">
        <f>IF($H$13="Ja", IF(VLOOKUP(B220,'(2) Gegevens per set'!B:V, 6, FALSE) = "", "", VLOOKUP(B220,'(2) Gegevens per set'!B:V, 6, FALSE)), "")</f>
        <v/>
      </c>
      <c r="I220" s="72" t="str">
        <f>IF($I$13="Ja", IF(VLOOKUP(B220,'(2) Gegevens per set'!B:V, 7, FALSE) = "", "", VLOOKUP(B220,'(2) Gegevens per set'!B:V, 7, FALSE)), "")</f>
        <v/>
      </c>
      <c r="J220" s="72" t="str">
        <f>IF($J$13="Ja", IF(VLOOKUP(B220,'(2) Gegevens per set'!B:V, 8, FALSE) = "", "", VLOOKUP(B220,'(2) Gegevens per set'!B:V, 8, FALSE)), "")</f>
        <v/>
      </c>
      <c r="K220" s="64" t="str">
        <f>IF($K$13="Ja", IF(VLOOKUP(B220,'(2) Gegevens per set'!B:V, 9, FALSE) = "", "", VLOOKUP(B220,'(2) Gegevens per set'!B:V, 9, FALSE)), "")</f>
        <v/>
      </c>
      <c r="L220" s="72" t="str">
        <f>IF($L$13="Ja", IF(VLOOKUP(B220,'(2) Gegevens per set'!B:V, 10, FALSE) = "", "", VLOOKUP(B220,'(2) Gegevens per set'!B:V, 10, FALSE)), "")</f>
        <v/>
      </c>
      <c r="M220" s="72" t="str">
        <f>IF($M$13="Ja", IF(VLOOKUP(B220,'(2) Gegevens per set'!B:V, 11, FALSE) = "", "", VLOOKUP(B220,'(2) Gegevens per set'!B:V, 11, FALSE)), "")</f>
        <v/>
      </c>
      <c r="N220" s="64" t="str">
        <f>IF($N$13="Ja", IF(VLOOKUP(B220,'(2) Gegevens per set'!B:V, 12, FALSE) = "", "", VLOOKUP(B220,'(2) Gegevens per set'!B:V, 12, FALSE)), "")</f>
        <v/>
      </c>
      <c r="O220" s="72" t="str">
        <f>IF($O$13="Ja", IF(VLOOKUP(B220,'(2) Gegevens per set'!B:V, 13, FALSE) = "", "", VLOOKUP(B220,'(2) Gegevens per set'!B:V, 13, FALSE)), "")</f>
        <v/>
      </c>
      <c r="P220" s="64" t="str">
        <f>IF($P$13="Ja", IF(VLOOKUP(B220,'(2) Gegevens per set'!B:V, 14, FALSE) = "", "", VLOOKUP(B220,'(2) Gegevens per set'!B:V, 14, FALSE)), "")</f>
        <v/>
      </c>
      <c r="Q220" s="72" t="str">
        <f>IF($Q$13="Ja", IF(VLOOKUP(B220,'(2) Gegevens per set'!B:V, 15, FALSE) = "", "", VLOOKUP(B220,'(2) Gegevens per set'!B:V, 15, FALSE)), "")</f>
        <v/>
      </c>
      <c r="R220" s="64" t="str">
        <f>IF($R$13="Ja", IF(VLOOKUP(B220,'(2) Gegevens per set'!B:V, 16, FALSE) = "", "", VLOOKUP(B220,'(2) Gegevens per set'!B:V, 16, FALSE)), "")</f>
        <v/>
      </c>
      <c r="S220" s="72" t="str">
        <f>IF($S$13="Ja", IF(VLOOKUP(B220,'(2) Gegevens per set'!B:V, 17, FALSE) = "", "", VLOOKUP(B220,'(2) Gegevens per set'!B:V, 17, FALSE)), "")</f>
        <v/>
      </c>
      <c r="T220" s="64" t="str">
        <f>IF($T$13="Ja", IF(VLOOKUP(B220,'(2) Gegevens per set'!B:V, 18, FALSE) = "", "", VLOOKUP(B220,'(2) Gegevens per set'!B:V, 18, FALSE)), "")</f>
        <v/>
      </c>
      <c r="U220" s="72" t="str">
        <f>IF($U$13="Ja", IF(VLOOKUP(B220,'(2) Gegevens per set'!B:V, 19, FALSE) = "", "", VLOOKUP(B220,'(2) Gegevens per set'!B:V, 19, FALSE)), "")</f>
        <v/>
      </c>
      <c r="V220" s="72" t="str">
        <f>IF($V$13="Ja", IF(VLOOKUP(B220,'(2) Gegevens per set'!B:V, 20, FALSE) = "", "", VLOOKUP(B220,'(2) Gegevens per set'!B:V, 20, FALSE)), "")</f>
        <v/>
      </c>
      <c r="W220" s="72" t="str">
        <f>IF($W$13="Ja", IF(VLOOKUP(B220,'(2) Gegevens per set'!B:V, 21, FALSE) = "", "", VLOOKUP(B220,'(2) Gegevens per set'!B:V, 21, FALSE)), "")</f>
        <v/>
      </c>
      <c r="X220" s="83" t="str" cm="1">
        <f t="array" ref="X220">IF($C$6&lt;&gt;"x","",IF(OR(E220:W220&lt;&gt;""),"x",""))</f>
        <v/>
      </c>
      <c r="Y220" s="83" t="str">
        <f>IF($C$8="x", IF(VLOOKUP(B220,'(2) Gegevens per set'!B:Y, 22, FALSE) = "", "", VLOOKUP(B220,'(2) Gegevens per set'!B:Y, 22, FALSE)), "")</f>
        <v/>
      </c>
      <c r="Z220" s="83" t="str">
        <f>IF($C$9="x", IF(VLOOKUP(B220,'(2) Gegevens per set'!B:Y, 23, FALSE) = "", "", VLOOKUP(B220,'(2) Gegevens per set'!B:Y, 23, FALSE)), "")</f>
        <v/>
      </c>
      <c r="AA220" s="83" t="str">
        <f>IF($C$7="x", IF(VLOOKUP(B220,'(2) Gegevens per set'!B:Y, 24, FALSE) = "", "", VLOOKUP(B220,'(2) Gegevens per set'!B:Y, 24, FALSE)), "")</f>
        <v/>
      </c>
    </row>
    <row r="221" spans="2:27" x14ac:dyDescent="0.25">
      <c r="B221" s="60" t="s">
        <v>252</v>
      </c>
      <c r="C221" s="30" t="s">
        <v>253</v>
      </c>
      <c r="D221" s="30"/>
      <c r="E221" s="72" t="str">
        <f>IF($E$13="Ja", IF(VLOOKUP(B221,'(2) Gegevens per set'!B:V, 3, FALSE) = "", "", VLOOKUP(B221,'(2) Gegevens per set'!B:V, 3, FALSE)), "")</f>
        <v>x</v>
      </c>
      <c r="F221" s="72" t="str">
        <f>IF($F$13="Ja", IF(VLOOKUP(B221,'(2) Gegevens per set'!B:V, 4, FALSE) = "", "", VLOOKUP(B221,'(2) Gegevens per set'!B:V, 4, FALSE)), "")</f>
        <v/>
      </c>
      <c r="G221" s="68" t="str">
        <f>IF($G$13="Ja", IF(VLOOKUP(B221,'(2) Gegevens per set'!B:V, 5, FALSE) = "", "", VLOOKUP(B221,'(2) Gegevens per set'!B:V, 5, FALSE)), "")</f>
        <v/>
      </c>
      <c r="H221" s="64" t="str">
        <f>IF($H$13="Ja", IF(VLOOKUP(B221,'(2) Gegevens per set'!B:V, 6, FALSE) = "", "", VLOOKUP(B221,'(2) Gegevens per set'!B:V, 6, FALSE)), "")</f>
        <v/>
      </c>
      <c r="I221" s="72" t="str">
        <f>IF($I$13="Ja", IF(VLOOKUP(B221,'(2) Gegevens per set'!B:V, 7, FALSE) = "", "", VLOOKUP(B221,'(2) Gegevens per set'!B:V, 7, FALSE)), "")</f>
        <v/>
      </c>
      <c r="J221" s="72" t="str">
        <f>IF($J$13="Ja", IF(VLOOKUP(B221,'(2) Gegevens per set'!B:V, 8, FALSE) = "", "", VLOOKUP(B221,'(2) Gegevens per set'!B:V, 8, FALSE)), "")</f>
        <v/>
      </c>
      <c r="K221" s="64" t="str">
        <f>IF($K$13="Ja", IF(VLOOKUP(B221,'(2) Gegevens per set'!B:V, 9, FALSE) = "", "", VLOOKUP(B221,'(2) Gegevens per set'!B:V, 9, FALSE)), "")</f>
        <v/>
      </c>
      <c r="L221" s="72" t="str">
        <f>IF($L$13="Ja", IF(VLOOKUP(B221,'(2) Gegevens per set'!B:V, 10, FALSE) = "", "", VLOOKUP(B221,'(2) Gegevens per set'!B:V, 10, FALSE)), "")</f>
        <v/>
      </c>
      <c r="M221" s="72" t="str">
        <f>IF($M$13="Ja", IF(VLOOKUP(B221,'(2) Gegevens per set'!B:V, 11, FALSE) = "", "", VLOOKUP(B221,'(2) Gegevens per set'!B:V, 11, FALSE)), "")</f>
        <v/>
      </c>
      <c r="N221" s="64" t="str">
        <f>IF($N$13="Ja", IF(VLOOKUP(B221,'(2) Gegevens per set'!B:V, 12, FALSE) = "", "", VLOOKUP(B221,'(2) Gegevens per set'!B:V, 12, FALSE)), "")</f>
        <v/>
      </c>
      <c r="O221" s="72" t="str">
        <f>IF($O$13="Ja", IF(VLOOKUP(B221,'(2) Gegevens per set'!B:V, 13, FALSE) = "", "", VLOOKUP(B221,'(2) Gegevens per set'!B:V, 13, FALSE)), "")</f>
        <v/>
      </c>
      <c r="P221" s="64" t="str">
        <f>IF($P$13="Ja", IF(VLOOKUP(B221,'(2) Gegevens per set'!B:V, 14, FALSE) = "", "", VLOOKUP(B221,'(2) Gegevens per set'!B:V, 14, FALSE)), "")</f>
        <v/>
      </c>
      <c r="Q221" s="72" t="str">
        <f>IF($Q$13="Ja", IF(VLOOKUP(B221,'(2) Gegevens per set'!B:V, 15, FALSE) = "", "", VLOOKUP(B221,'(2) Gegevens per set'!B:V, 15, FALSE)), "")</f>
        <v/>
      </c>
      <c r="R221" s="64" t="str">
        <f>IF($R$13="Ja", IF(VLOOKUP(B221,'(2) Gegevens per set'!B:V, 16, FALSE) = "", "", VLOOKUP(B221,'(2) Gegevens per set'!B:V, 16, FALSE)), "")</f>
        <v/>
      </c>
      <c r="S221" s="72" t="str">
        <f>IF($S$13="Ja", IF(VLOOKUP(B221,'(2) Gegevens per set'!B:V, 17, FALSE) = "", "", VLOOKUP(B221,'(2) Gegevens per set'!B:V, 17, FALSE)), "")</f>
        <v/>
      </c>
      <c r="T221" s="64" t="str">
        <f>IF($T$13="Ja", IF(VLOOKUP(B221,'(2) Gegevens per set'!B:V, 18, FALSE) = "", "", VLOOKUP(B221,'(2) Gegevens per set'!B:V, 18, FALSE)), "")</f>
        <v/>
      </c>
      <c r="U221" s="72" t="str">
        <f>IF($U$13="Ja", IF(VLOOKUP(B221,'(2) Gegevens per set'!B:V, 19, FALSE) = "", "", VLOOKUP(B221,'(2) Gegevens per set'!B:V, 19, FALSE)), "")</f>
        <v/>
      </c>
      <c r="V221" s="72" t="str">
        <f>IF($V$13="Ja", IF(VLOOKUP(B221,'(2) Gegevens per set'!B:V, 20, FALSE) = "", "", VLOOKUP(B221,'(2) Gegevens per set'!B:V, 20, FALSE)), "")</f>
        <v/>
      </c>
      <c r="W221" s="72" t="str">
        <f>IF($W$13="Ja", IF(VLOOKUP(B221,'(2) Gegevens per set'!B:V, 21, FALSE) = "", "", VLOOKUP(B221,'(2) Gegevens per set'!B:V, 21, FALSE)), "")</f>
        <v/>
      </c>
      <c r="X221" s="83" t="str" cm="1">
        <f t="array" ref="X221">IF($C$6&lt;&gt;"x","",IF(OR(E221:W221&lt;&gt;""),"x",""))</f>
        <v>x</v>
      </c>
      <c r="Y221" s="83" t="str">
        <f>IF($C$8="x", IF(VLOOKUP(B221,'(2) Gegevens per set'!B:Y, 22, FALSE) = "", "", VLOOKUP(B221,'(2) Gegevens per set'!B:Y, 22, FALSE)), "")</f>
        <v/>
      </c>
      <c r="Z221" s="83" t="str">
        <f>IF($C$9="x", IF(VLOOKUP(B221,'(2) Gegevens per set'!B:Y, 23, FALSE) = "", "", VLOOKUP(B221,'(2) Gegevens per set'!B:Y, 23, FALSE)), "")</f>
        <v/>
      </c>
      <c r="AA221" s="83" t="str">
        <f>IF($C$7="x", IF(VLOOKUP(B221,'(2) Gegevens per set'!B:Y, 24, FALSE) = "", "", VLOOKUP(B221,'(2) Gegevens per set'!B:Y, 24, FALSE)), "")</f>
        <v>x</v>
      </c>
    </row>
    <row r="222" spans="2:27" x14ac:dyDescent="0.25">
      <c r="B222" s="60" t="s">
        <v>254</v>
      </c>
      <c r="C222" s="30" t="s">
        <v>255</v>
      </c>
      <c r="D222" s="30"/>
      <c r="E222" s="72" t="str">
        <f>IF($E$13="Ja", IF(VLOOKUP(B222,'(2) Gegevens per set'!B:V, 3, FALSE) = "", "", VLOOKUP(B222,'(2) Gegevens per set'!B:V, 3, FALSE)), "")</f>
        <v/>
      </c>
      <c r="F222" s="72" t="str">
        <f>IF($F$13="Ja", IF(VLOOKUP(B222,'(2) Gegevens per set'!B:V, 4, FALSE) = "", "", VLOOKUP(B222,'(2) Gegevens per set'!B:V, 4, FALSE)), "")</f>
        <v/>
      </c>
      <c r="G222" s="68" t="str">
        <f>IF($G$13="Ja", IF(VLOOKUP(B222,'(2) Gegevens per set'!B:V, 5, FALSE) = "", "", VLOOKUP(B222,'(2) Gegevens per set'!B:V, 5, FALSE)), "")</f>
        <v/>
      </c>
      <c r="H222" s="64" t="str">
        <f>IF($H$13="Ja", IF(VLOOKUP(B222,'(2) Gegevens per set'!B:V, 6, FALSE) = "", "", VLOOKUP(B222,'(2) Gegevens per set'!B:V, 6, FALSE)), "")</f>
        <v/>
      </c>
      <c r="I222" s="72" t="str">
        <f>IF($I$13="Ja", IF(VLOOKUP(B222,'(2) Gegevens per set'!B:V, 7, FALSE) = "", "", VLOOKUP(B222,'(2) Gegevens per set'!B:V, 7, FALSE)), "")</f>
        <v/>
      </c>
      <c r="J222" s="72" t="str">
        <f>IF($J$13="Ja", IF(VLOOKUP(B222,'(2) Gegevens per set'!B:V, 8, FALSE) = "", "", VLOOKUP(B222,'(2) Gegevens per set'!B:V, 8, FALSE)), "")</f>
        <v/>
      </c>
      <c r="K222" s="64" t="str">
        <f>IF($K$13="Ja", IF(VLOOKUP(B222,'(2) Gegevens per set'!B:V, 9, FALSE) = "", "", VLOOKUP(B222,'(2) Gegevens per set'!B:V, 9, FALSE)), "")</f>
        <v/>
      </c>
      <c r="L222" s="72" t="str">
        <f>IF($L$13="Ja", IF(VLOOKUP(B222,'(2) Gegevens per set'!B:V, 10, FALSE) = "", "", VLOOKUP(B222,'(2) Gegevens per set'!B:V, 10, FALSE)), "")</f>
        <v/>
      </c>
      <c r="M222" s="72" t="str">
        <f>IF($M$13="Ja", IF(VLOOKUP(B222,'(2) Gegevens per set'!B:V, 11, FALSE) = "", "", VLOOKUP(B222,'(2) Gegevens per set'!B:V, 11, FALSE)), "")</f>
        <v/>
      </c>
      <c r="N222" s="64" t="str">
        <f>IF($N$13="Ja", IF(VLOOKUP(B222,'(2) Gegevens per set'!B:V, 12, FALSE) = "", "", VLOOKUP(B222,'(2) Gegevens per set'!B:V, 12, FALSE)), "")</f>
        <v/>
      </c>
      <c r="O222" s="72" t="str">
        <f>IF($O$13="Ja", IF(VLOOKUP(B222,'(2) Gegevens per set'!B:V, 13, FALSE) = "", "", VLOOKUP(B222,'(2) Gegevens per set'!B:V, 13, FALSE)), "")</f>
        <v/>
      </c>
      <c r="P222" s="64" t="str">
        <f>IF($P$13="Ja", IF(VLOOKUP(B222,'(2) Gegevens per set'!B:V, 14, FALSE) = "", "", VLOOKUP(B222,'(2) Gegevens per set'!B:V, 14, FALSE)), "")</f>
        <v/>
      </c>
      <c r="Q222" s="72" t="str">
        <f>IF($Q$13="Ja", IF(VLOOKUP(B222,'(2) Gegevens per set'!B:V, 15, FALSE) = "", "", VLOOKUP(B222,'(2) Gegevens per set'!B:V, 15, FALSE)), "")</f>
        <v/>
      </c>
      <c r="R222" s="64" t="str">
        <f>IF($R$13="Ja", IF(VLOOKUP(B222,'(2) Gegevens per set'!B:V, 16, FALSE) = "", "", VLOOKUP(B222,'(2) Gegevens per set'!B:V, 16, FALSE)), "")</f>
        <v/>
      </c>
      <c r="S222" s="72" t="str">
        <f>IF($S$13="Ja", IF(VLOOKUP(B222,'(2) Gegevens per set'!B:V, 17, FALSE) = "", "", VLOOKUP(B222,'(2) Gegevens per set'!B:V, 17, FALSE)), "")</f>
        <v/>
      </c>
      <c r="T222" s="64" t="str">
        <f>IF($T$13="Ja", IF(VLOOKUP(B222,'(2) Gegevens per set'!B:V, 18, FALSE) = "", "", VLOOKUP(B222,'(2) Gegevens per set'!B:V, 18, FALSE)), "")</f>
        <v/>
      </c>
      <c r="U222" s="72" t="str">
        <f>IF($U$13="Ja", IF(VLOOKUP(B222,'(2) Gegevens per set'!B:V, 19, FALSE) = "", "", VLOOKUP(B222,'(2) Gegevens per set'!B:V, 19, FALSE)), "")</f>
        <v/>
      </c>
      <c r="V222" s="72" t="str">
        <f>IF($V$13="Ja", IF(VLOOKUP(B222,'(2) Gegevens per set'!B:V, 20, FALSE) = "", "", VLOOKUP(B222,'(2) Gegevens per set'!B:V, 20, FALSE)), "")</f>
        <v/>
      </c>
      <c r="W222" s="72" t="str">
        <f>IF($W$13="Ja", IF(VLOOKUP(B222,'(2) Gegevens per set'!B:V, 21, FALSE) = "", "", VLOOKUP(B222,'(2) Gegevens per set'!B:V, 21, FALSE)), "")</f>
        <v/>
      </c>
      <c r="X222" s="83" t="str" cm="1">
        <f t="array" ref="X222">IF($C$6&lt;&gt;"x","",IF(OR(E222:W222&lt;&gt;""),"x",""))</f>
        <v/>
      </c>
      <c r="Y222" s="83" t="str">
        <f>IF($C$8="x", IF(VLOOKUP(B222,'(2) Gegevens per set'!B:Y, 22, FALSE) = "", "", VLOOKUP(B222,'(2) Gegevens per set'!B:Y, 22, FALSE)), "")</f>
        <v/>
      </c>
      <c r="Z222" s="83" t="str">
        <f>IF($C$9="x", IF(VLOOKUP(B222,'(2) Gegevens per set'!B:Y, 23, FALSE) = "", "", VLOOKUP(B222,'(2) Gegevens per set'!B:Y, 23, FALSE)), "")</f>
        <v/>
      </c>
      <c r="AA222" s="83" t="str">
        <f>IF($C$7="x", IF(VLOOKUP(B222,'(2) Gegevens per set'!B:Y, 24, FALSE) = "", "", VLOOKUP(B222,'(2) Gegevens per set'!B:Y, 24, FALSE)), "")</f>
        <v/>
      </c>
    </row>
    <row r="223" spans="2:27" x14ac:dyDescent="0.25">
      <c r="B223" s="60" t="s">
        <v>256</v>
      </c>
      <c r="C223" s="30" t="s">
        <v>257</v>
      </c>
      <c r="D223" s="30"/>
      <c r="E223" s="72" t="str">
        <f>IF($E$13="Ja", IF(VLOOKUP(B223,'(2) Gegevens per set'!B:V, 3, FALSE) = "", "", VLOOKUP(B223,'(2) Gegevens per set'!B:V, 3, FALSE)), "")</f>
        <v/>
      </c>
      <c r="F223" s="72" t="str">
        <f>IF($F$13="Ja", IF(VLOOKUP(B223,'(2) Gegevens per set'!B:V, 4, FALSE) = "", "", VLOOKUP(B223,'(2) Gegevens per set'!B:V, 4, FALSE)), "")</f>
        <v/>
      </c>
      <c r="G223" s="68" t="str">
        <f>IF($G$13="Ja", IF(VLOOKUP(B223,'(2) Gegevens per set'!B:V, 5, FALSE) = "", "", VLOOKUP(B223,'(2) Gegevens per set'!B:V, 5, FALSE)), "")</f>
        <v/>
      </c>
      <c r="H223" s="64" t="str">
        <f>IF($H$13="Ja", IF(VLOOKUP(B223,'(2) Gegevens per set'!B:V, 6, FALSE) = "", "", VLOOKUP(B223,'(2) Gegevens per set'!B:V, 6, FALSE)), "")</f>
        <v/>
      </c>
      <c r="I223" s="72" t="str">
        <f>IF($I$13="Ja", IF(VLOOKUP(B223,'(2) Gegevens per set'!B:V, 7, FALSE) = "", "", VLOOKUP(B223,'(2) Gegevens per set'!B:V, 7, FALSE)), "")</f>
        <v/>
      </c>
      <c r="J223" s="72" t="str">
        <f>IF($J$13="Ja", IF(VLOOKUP(B223,'(2) Gegevens per set'!B:V, 8, FALSE) = "", "", VLOOKUP(B223,'(2) Gegevens per set'!B:V, 8, FALSE)), "")</f>
        <v/>
      </c>
      <c r="K223" s="64" t="str">
        <f>IF($K$13="Ja", IF(VLOOKUP(B223,'(2) Gegevens per set'!B:V, 9, FALSE) = "", "", VLOOKUP(B223,'(2) Gegevens per set'!B:V, 9, FALSE)), "")</f>
        <v/>
      </c>
      <c r="L223" s="72" t="str">
        <f>IF($L$13="Ja", IF(VLOOKUP(B223,'(2) Gegevens per set'!B:V, 10, FALSE) = "", "", VLOOKUP(B223,'(2) Gegevens per set'!B:V, 10, FALSE)), "")</f>
        <v/>
      </c>
      <c r="M223" s="72" t="str">
        <f>IF($M$13="Ja", IF(VLOOKUP(B223,'(2) Gegevens per set'!B:V, 11, FALSE) = "", "", VLOOKUP(B223,'(2) Gegevens per set'!B:V, 11, FALSE)), "")</f>
        <v/>
      </c>
      <c r="N223" s="64" t="str">
        <f>IF($N$13="Ja", IF(VLOOKUP(B223,'(2) Gegevens per set'!B:V, 12, FALSE) = "", "", VLOOKUP(B223,'(2) Gegevens per set'!B:V, 12, FALSE)), "")</f>
        <v/>
      </c>
      <c r="O223" s="72" t="str">
        <f>IF($O$13="Ja", IF(VLOOKUP(B223,'(2) Gegevens per set'!B:V, 13, FALSE) = "", "", VLOOKUP(B223,'(2) Gegevens per set'!B:V, 13, FALSE)), "")</f>
        <v/>
      </c>
      <c r="P223" s="64" t="str">
        <f>IF($P$13="Ja", IF(VLOOKUP(B223,'(2) Gegevens per set'!B:V, 14, FALSE) = "", "", VLOOKUP(B223,'(2) Gegevens per set'!B:V, 14, FALSE)), "")</f>
        <v/>
      </c>
      <c r="Q223" s="72" t="str">
        <f>IF($Q$13="Ja", IF(VLOOKUP(B223,'(2) Gegevens per set'!B:V, 15, FALSE) = "", "", VLOOKUP(B223,'(2) Gegevens per set'!B:V, 15, FALSE)), "")</f>
        <v/>
      </c>
      <c r="R223" s="64" t="str">
        <f>IF($R$13="Ja", IF(VLOOKUP(B223,'(2) Gegevens per set'!B:V, 16, FALSE) = "", "", VLOOKUP(B223,'(2) Gegevens per set'!B:V, 16, FALSE)), "")</f>
        <v/>
      </c>
      <c r="S223" s="72" t="str">
        <f>IF($S$13="Ja", IF(VLOOKUP(B223,'(2) Gegevens per set'!B:V, 17, FALSE) = "", "", VLOOKUP(B223,'(2) Gegevens per set'!B:V, 17, FALSE)), "")</f>
        <v/>
      </c>
      <c r="T223" s="64" t="str">
        <f>IF($T$13="Ja", IF(VLOOKUP(B223,'(2) Gegevens per set'!B:V, 18, FALSE) = "", "", VLOOKUP(B223,'(2) Gegevens per set'!B:V, 18, FALSE)), "")</f>
        <v/>
      </c>
      <c r="U223" s="72" t="str">
        <f>IF($U$13="Ja", IF(VLOOKUP(B223,'(2) Gegevens per set'!B:V, 19, FALSE) = "", "", VLOOKUP(B223,'(2) Gegevens per set'!B:V, 19, FALSE)), "")</f>
        <v/>
      </c>
      <c r="V223" s="72" t="str">
        <f>IF($V$13="Ja", IF(VLOOKUP(B223,'(2) Gegevens per set'!B:V, 20, FALSE) = "", "", VLOOKUP(B223,'(2) Gegevens per set'!B:V, 20, FALSE)), "")</f>
        <v/>
      </c>
      <c r="W223" s="72" t="str">
        <f>IF($W$13="Ja", IF(VLOOKUP(B223,'(2) Gegevens per set'!B:V, 21, FALSE) = "", "", VLOOKUP(B223,'(2) Gegevens per set'!B:V, 21, FALSE)), "")</f>
        <v/>
      </c>
      <c r="X223" s="83" t="str" cm="1">
        <f t="array" ref="X223">IF($C$6&lt;&gt;"x","",IF(OR(E223:W223&lt;&gt;""),"x",""))</f>
        <v/>
      </c>
      <c r="Y223" s="83" t="str">
        <f>IF($C$8="x", IF(VLOOKUP(B223,'(2) Gegevens per set'!B:Y, 22, FALSE) = "", "", VLOOKUP(B223,'(2) Gegevens per set'!B:Y, 22, FALSE)), "")</f>
        <v/>
      </c>
      <c r="Z223" s="83" t="str">
        <f>IF($C$9="x", IF(VLOOKUP(B223,'(2) Gegevens per set'!B:Y, 23, FALSE) = "", "", VLOOKUP(B223,'(2) Gegevens per set'!B:Y, 23, FALSE)), "")</f>
        <v/>
      </c>
      <c r="AA223" s="83" t="str">
        <f>IF($C$7="x", IF(VLOOKUP(B223,'(2) Gegevens per set'!B:Y, 24, FALSE) = "", "", VLOOKUP(B223,'(2) Gegevens per set'!B:Y, 24, FALSE)), "")</f>
        <v/>
      </c>
    </row>
    <row r="224" spans="2:27" x14ac:dyDescent="0.25">
      <c r="B224" s="31" t="s">
        <v>258</v>
      </c>
      <c r="C224" s="59" t="s">
        <v>259</v>
      </c>
      <c r="D224" s="59"/>
      <c r="E224" s="72" t="str">
        <f>IF($E$13="Ja", IF(VLOOKUP(B224,'(2) Gegevens per set'!B:V, 3, FALSE) = "", "", VLOOKUP(B224,'(2) Gegevens per set'!B:V, 3, FALSE)), "")</f>
        <v/>
      </c>
      <c r="F224" s="72" t="str">
        <f>IF($F$13="Ja", IF(VLOOKUP(B224,'(2) Gegevens per set'!B:V, 4, FALSE) = "", "", VLOOKUP(B224,'(2) Gegevens per set'!B:V, 4, FALSE)), "")</f>
        <v/>
      </c>
      <c r="G224" s="68" t="str">
        <f>IF($G$13="Ja", IF(VLOOKUP(B224,'(2) Gegevens per set'!B:V, 5, FALSE) = "", "", VLOOKUP(B224,'(2) Gegevens per set'!B:V, 5, FALSE)), "")</f>
        <v/>
      </c>
      <c r="H224" s="64" t="str">
        <f>IF($H$13="Ja", IF(VLOOKUP(B224,'(2) Gegevens per set'!B:V, 6, FALSE) = "", "", VLOOKUP(B224,'(2) Gegevens per set'!B:V, 6, FALSE)), "")</f>
        <v/>
      </c>
      <c r="I224" s="72" t="str">
        <f>IF($I$13="Ja", IF(VLOOKUP(B224,'(2) Gegevens per set'!B:V, 7, FALSE) = "", "", VLOOKUP(B224,'(2) Gegevens per set'!B:V, 7, FALSE)), "")</f>
        <v/>
      </c>
      <c r="J224" s="72" t="str">
        <f>IF($J$13="Ja", IF(VLOOKUP(B224,'(2) Gegevens per set'!B:V, 8, FALSE) = "", "", VLOOKUP(B224,'(2) Gegevens per set'!B:V, 8, FALSE)), "")</f>
        <v/>
      </c>
      <c r="K224" s="64" t="str">
        <f>IF($K$13="Ja", IF(VLOOKUP(B224,'(2) Gegevens per set'!B:V, 9, FALSE) = "", "", VLOOKUP(B224,'(2) Gegevens per set'!B:V, 9, FALSE)), "")</f>
        <v/>
      </c>
      <c r="L224" s="72" t="str">
        <f>IF($L$13="Ja", IF(VLOOKUP(B224,'(2) Gegevens per set'!B:V, 10, FALSE) = "", "", VLOOKUP(B224,'(2) Gegevens per set'!B:V, 10, FALSE)), "")</f>
        <v/>
      </c>
      <c r="M224" s="72" t="str">
        <f>IF($M$13="Ja", IF(VLOOKUP(B224,'(2) Gegevens per set'!B:V, 11, FALSE) = "", "", VLOOKUP(B224,'(2) Gegevens per set'!B:V, 11, FALSE)), "")</f>
        <v/>
      </c>
      <c r="N224" s="64" t="str">
        <f>IF($N$13="Ja", IF(VLOOKUP(B224,'(2) Gegevens per set'!B:V, 12, FALSE) = "", "", VLOOKUP(B224,'(2) Gegevens per set'!B:V, 12, FALSE)), "")</f>
        <v/>
      </c>
      <c r="O224" s="72" t="str">
        <f>IF($O$13="Ja", IF(VLOOKUP(B224,'(2) Gegevens per set'!B:V, 13, FALSE) = "", "", VLOOKUP(B224,'(2) Gegevens per set'!B:V, 13, FALSE)), "")</f>
        <v/>
      </c>
      <c r="P224" s="64" t="str">
        <f>IF($P$13="Ja", IF(VLOOKUP(B224,'(2) Gegevens per set'!B:V, 14, FALSE) = "", "", VLOOKUP(B224,'(2) Gegevens per set'!B:V, 14, FALSE)), "")</f>
        <v/>
      </c>
      <c r="Q224" s="72" t="str">
        <f>IF($Q$13="Ja", IF(VLOOKUP(B224,'(2) Gegevens per set'!B:V, 15, FALSE) = "", "", VLOOKUP(B224,'(2) Gegevens per set'!B:V, 15, FALSE)), "")</f>
        <v/>
      </c>
      <c r="R224" s="64" t="str">
        <f>IF($R$13="Ja", IF(VLOOKUP(B224,'(2) Gegevens per set'!B:V, 16, FALSE) = "", "", VLOOKUP(B224,'(2) Gegevens per set'!B:V, 16, FALSE)), "")</f>
        <v/>
      </c>
      <c r="S224" s="72" t="str">
        <f>IF($S$13="Ja", IF(VLOOKUP(B224,'(2) Gegevens per set'!B:V, 17, FALSE) = "", "", VLOOKUP(B224,'(2) Gegevens per set'!B:V, 17, FALSE)), "")</f>
        <v/>
      </c>
      <c r="T224" s="64" t="str">
        <f>IF($T$13="Ja", IF(VLOOKUP(B224,'(2) Gegevens per set'!B:V, 18, FALSE) = "", "", VLOOKUP(B224,'(2) Gegevens per set'!B:V, 18, FALSE)), "")</f>
        <v/>
      </c>
      <c r="U224" s="72" t="str">
        <f>IF($U$13="Ja", IF(VLOOKUP(B224,'(2) Gegevens per set'!B:V, 19, FALSE) = "", "", VLOOKUP(B224,'(2) Gegevens per set'!B:V, 19, FALSE)), "")</f>
        <v/>
      </c>
      <c r="V224" s="72" t="str">
        <f>IF($V$13="Ja", IF(VLOOKUP(B224,'(2) Gegevens per set'!B:V, 20, FALSE) = "", "", VLOOKUP(B224,'(2) Gegevens per set'!B:V, 20, FALSE)), "")</f>
        <v/>
      </c>
      <c r="W224" s="72" t="str">
        <f>IF($W$13="Ja", IF(VLOOKUP(B224,'(2) Gegevens per set'!B:V, 21, FALSE) = "", "", VLOOKUP(B224,'(2) Gegevens per set'!B:V, 21, FALSE)), "")</f>
        <v/>
      </c>
      <c r="X224" s="83" t="str" cm="1">
        <f t="array" ref="X224">IF($C$6&lt;&gt;"x","",IF(OR(E224:W224&lt;&gt;""),"x",""))</f>
        <v/>
      </c>
      <c r="Y224" s="83" t="str">
        <f>IF($C$8="x", IF(VLOOKUP(B224,'(2) Gegevens per set'!B:Y, 22, FALSE) = "", "", VLOOKUP(B224,'(2) Gegevens per set'!B:Y, 22, FALSE)), "")</f>
        <v/>
      </c>
      <c r="Z224" s="83" t="str">
        <f>IF($C$9="x", IF(VLOOKUP(B224,'(2) Gegevens per set'!B:Y, 23, FALSE) = "", "", VLOOKUP(B224,'(2) Gegevens per set'!B:Y, 23, FALSE)), "")</f>
        <v/>
      </c>
      <c r="AA224" s="83" t="str">
        <f>IF($C$7="x", IF(VLOOKUP(B224,'(2) Gegevens per set'!B:Y, 24, FALSE) = "", "", VLOOKUP(B224,'(2) Gegevens per set'!B:Y, 24, FALSE)), "")</f>
        <v/>
      </c>
    </row>
    <row r="225" spans="2:27" x14ac:dyDescent="0.25">
      <c r="B225" s="42" t="s">
        <v>260</v>
      </c>
      <c r="C225" s="43"/>
      <c r="D225" s="43"/>
      <c r="E225" s="47" t="str">
        <f>IF($E$13="Ja", IF(VLOOKUP(B225,'(2) Gegevens per set'!B:V, 3, FALSE) = "", "", VLOOKUP(B225,'(2) Gegevens per set'!B:V, 3, FALSE)), "")</f>
        <v/>
      </c>
      <c r="F225" s="47" t="str">
        <f>IF($F$13="Ja", IF(VLOOKUP(B225,'(2) Gegevens per set'!B:V, 4, FALSE) = "", "", VLOOKUP(B225,'(2) Gegevens per set'!B:V, 4, FALSE)), "")</f>
        <v/>
      </c>
      <c r="G225" s="47" t="str">
        <f>IF($G$13="Ja", IF(VLOOKUP(B225,'(2) Gegevens per set'!B:V, 5, FALSE) = "", "", VLOOKUP(B225,'(2) Gegevens per set'!B:V, 5, FALSE)), "")</f>
        <v/>
      </c>
      <c r="H225" s="47" t="str">
        <f>IF($H$13="Ja", IF(VLOOKUP(B225,'(2) Gegevens per set'!B:V, 6, FALSE) = "", "", VLOOKUP(B225,'(2) Gegevens per set'!B:V, 6, FALSE)), "")</f>
        <v/>
      </c>
      <c r="I225" s="47" t="str">
        <f>IF($I$13="Ja", IF(VLOOKUP(B225,'(2) Gegevens per set'!B:V, 7, FALSE) = "", "", VLOOKUP(B225,'(2) Gegevens per set'!B:V, 7, FALSE)), "")</f>
        <v/>
      </c>
      <c r="J225" s="47" t="str">
        <f>IF($J$13="Ja", IF(VLOOKUP(B225,'(2) Gegevens per set'!B:V, 8, FALSE) = "", "", VLOOKUP(B225,'(2) Gegevens per set'!B:V, 8, FALSE)), "")</f>
        <v/>
      </c>
      <c r="K225" s="47" t="str">
        <f>IF($K$13="Ja", IF(VLOOKUP(B225,'(2) Gegevens per set'!B:V, 9, FALSE) = "", "", VLOOKUP(B225,'(2) Gegevens per set'!B:V, 9, FALSE)), "")</f>
        <v/>
      </c>
      <c r="L225" s="47" t="str">
        <f>IF($L$13="Ja", IF(VLOOKUP(B225,'(2) Gegevens per set'!B:V, 10, FALSE) = "", "", VLOOKUP(B225,'(2) Gegevens per set'!B:V, 10, FALSE)), "")</f>
        <v/>
      </c>
      <c r="M225" s="47" t="str">
        <f>IF($M$13="Ja", IF(VLOOKUP(B225,'(2) Gegevens per set'!B:V, 11, FALSE) = "", "", VLOOKUP(B225,'(2) Gegevens per set'!B:V, 11, FALSE)), "")</f>
        <v/>
      </c>
      <c r="N225" s="47" t="str">
        <f>IF($N$13="Ja", IF(VLOOKUP(B225,'(2) Gegevens per set'!B:V, 12, FALSE) = "", "", VLOOKUP(B225,'(2) Gegevens per set'!B:V, 12, FALSE)), "")</f>
        <v/>
      </c>
      <c r="O225" s="47" t="str">
        <f>IF($O$13="Ja", IF(VLOOKUP(B225,'(2) Gegevens per set'!B:V, 13, FALSE) = "", "", VLOOKUP(B225,'(2) Gegevens per set'!B:V, 13, FALSE)), "")</f>
        <v/>
      </c>
      <c r="P225" s="47" t="str">
        <f>IF($P$13="Ja", IF(VLOOKUP(B225,'(2) Gegevens per set'!B:V, 14, FALSE) = "", "", VLOOKUP(B225,'(2) Gegevens per set'!B:V, 14, FALSE)), "")</f>
        <v/>
      </c>
      <c r="Q225" s="47" t="str">
        <f>IF($Q$13="Ja", IF(VLOOKUP(B225,'(2) Gegevens per set'!B:V, 15, FALSE) = "", "", VLOOKUP(B225,'(2) Gegevens per set'!B:V, 15, FALSE)), "")</f>
        <v/>
      </c>
      <c r="R225" s="47" t="str">
        <f>IF($R$13="Ja", IF(VLOOKUP(B225,'(2) Gegevens per set'!B:V, 16, FALSE) = "", "", VLOOKUP(B225,'(2) Gegevens per set'!B:V, 16, FALSE)), "")</f>
        <v/>
      </c>
      <c r="S225" s="47" t="str">
        <f>IF($S$13="Ja", IF(VLOOKUP(B225,'(2) Gegevens per set'!B:V, 17, FALSE) = "", "", VLOOKUP(B225,'(2) Gegevens per set'!B:V, 17, FALSE)), "")</f>
        <v/>
      </c>
      <c r="T225" s="47" t="str">
        <f>IF($T$13="Ja", IF(VLOOKUP(B225,'(2) Gegevens per set'!B:V, 18, FALSE) = "", "", VLOOKUP(B225,'(2) Gegevens per set'!B:V, 18, FALSE)), "")</f>
        <v/>
      </c>
      <c r="U225" s="47" t="str">
        <f>IF($U$13="Ja", IF(VLOOKUP(B225,'(2) Gegevens per set'!B:V, 19, FALSE) = "", "", VLOOKUP(B225,'(2) Gegevens per set'!B:V, 19, FALSE)), "")</f>
        <v/>
      </c>
      <c r="V225" s="47" t="str">
        <f>IF($V$13="Ja", IF(VLOOKUP(B225,'(2) Gegevens per set'!B:V, 20, FALSE) = "", "", VLOOKUP(B225,'(2) Gegevens per set'!B:V, 20, FALSE)), "")</f>
        <v/>
      </c>
      <c r="W225" s="47" t="str">
        <f>IF($W$13="Ja", IF(VLOOKUP(B225,'(2) Gegevens per set'!B:V, 21, FALSE) = "", "", VLOOKUP(B225,'(2) Gegevens per set'!B:V, 21, FALSE)), "")</f>
        <v/>
      </c>
      <c r="X225" s="81" t="str" cm="1">
        <f t="array" ref="X225">IF($C$6&lt;&gt;"x","",IF(OR(E225:W225&lt;&gt;""),"x",""))</f>
        <v/>
      </c>
      <c r="Y225" s="81" t="str">
        <f>IF($C$8="x", IF(VLOOKUP(B225,'(2) Gegevens per set'!B:Y, 22, FALSE) = "", "", VLOOKUP(B225,'(2) Gegevens per set'!B:Y, 22, FALSE)), "")</f>
        <v/>
      </c>
      <c r="Z225" s="81" t="str">
        <f>IF($C$9="x", IF(VLOOKUP(B225,'(2) Gegevens per set'!B:Y, 23, FALSE) = "", "", VLOOKUP(B225,'(2) Gegevens per set'!B:Y, 23, FALSE)), "")</f>
        <v/>
      </c>
      <c r="AA225" s="81" t="str">
        <f>IF($C$7="x", IF(VLOOKUP(B225,'(2) Gegevens per set'!B:Y, 24, FALSE) = "", "", VLOOKUP(B225,'(2) Gegevens per set'!B:Y, 24, FALSE)), "")</f>
        <v/>
      </c>
    </row>
    <row r="226" spans="2:27" x14ac:dyDescent="0.25">
      <c r="B226" s="60" t="s">
        <v>261</v>
      </c>
      <c r="C226" s="30" t="s">
        <v>262</v>
      </c>
      <c r="D226" s="30"/>
      <c r="E226" s="72" t="str">
        <f>IF($E$13="Ja", IF(VLOOKUP(B226,'(2) Gegevens per set'!B:V, 3, FALSE) = "", "", VLOOKUP(B226,'(2) Gegevens per set'!B:V, 3, FALSE)), "")</f>
        <v>x</v>
      </c>
      <c r="F226" s="72" t="str">
        <f>IF($F$13="Ja", IF(VLOOKUP(B226,'(2) Gegevens per set'!B:V, 4, FALSE) = "", "", VLOOKUP(B226,'(2) Gegevens per set'!B:V, 4, FALSE)), "")</f>
        <v/>
      </c>
      <c r="G226" s="68" t="str">
        <f>IF($G$13="Ja", IF(VLOOKUP(B226,'(2) Gegevens per set'!B:V, 5, FALSE) = "", "", VLOOKUP(B226,'(2) Gegevens per set'!B:V, 5, FALSE)), "")</f>
        <v/>
      </c>
      <c r="H226" s="64" t="str">
        <f>IF($H$13="Ja", IF(VLOOKUP(B226,'(2) Gegevens per set'!B:V, 6, FALSE) = "", "", VLOOKUP(B226,'(2) Gegevens per set'!B:V, 6, FALSE)), "")</f>
        <v/>
      </c>
      <c r="I226" s="72" t="str">
        <f>IF($I$13="Ja", IF(VLOOKUP(B226,'(2) Gegevens per set'!B:V, 7, FALSE) = "", "", VLOOKUP(B226,'(2) Gegevens per set'!B:V, 7, FALSE)), "")</f>
        <v/>
      </c>
      <c r="J226" s="72" t="str">
        <f>IF($J$13="Ja", IF(VLOOKUP(B226,'(2) Gegevens per set'!B:V, 8, FALSE) = "", "", VLOOKUP(B226,'(2) Gegevens per set'!B:V, 8, FALSE)), "")</f>
        <v>x</v>
      </c>
      <c r="K226" s="64" t="str">
        <f>IF($K$13="Ja", IF(VLOOKUP(B226,'(2) Gegevens per set'!B:V, 9, FALSE) = "", "", VLOOKUP(B226,'(2) Gegevens per set'!B:V, 9, FALSE)), "")</f>
        <v/>
      </c>
      <c r="L226" s="72" t="str">
        <f>IF($L$13="Ja", IF(VLOOKUP(B226,'(2) Gegevens per set'!B:V, 10, FALSE) = "", "", VLOOKUP(B226,'(2) Gegevens per set'!B:V, 10, FALSE)), "")</f>
        <v/>
      </c>
      <c r="M226" s="72" t="str">
        <f>IF($M$13="Ja", IF(VLOOKUP(B226,'(2) Gegevens per set'!B:V, 11, FALSE) = "", "", VLOOKUP(B226,'(2) Gegevens per set'!B:V, 11, FALSE)), "")</f>
        <v/>
      </c>
      <c r="N226" s="64" t="str">
        <f>IF($N$13="Ja", IF(VLOOKUP(B226,'(2) Gegevens per set'!B:V, 12, FALSE) = "", "", VLOOKUP(B226,'(2) Gegevens per set'!B:V, 12, FALSE)), "")</f>
        <v/>
      </c>
      <c r="O226" s="72" t="str">
        <f>IF($O$13="Ja", IF(VLOOKUP(B226,'(2) Gegevens per set'!B:V, 13, FALSE) = "", "", VLOOKUP(B226,'(2) Gegevens per set'!B:V, 13, FALSE)), "")</f>
        <v/>
      </c>
      <c r="P226" s="64" t="str">
        <f>IF($P$13="Ja", IF(VLOOKUP(B226,'(2) Gegevens per set'!B:V, 14, FALSE) = "", "", VLOOKUP(B226,'(2) Gegevens per set'!B:V, 14, FALSE)), "")</f>
        <v/>
      </c>
      <c r="Q226" s="72" t="str">
        <f>IF($Q$13="Ja", IF(VLOOKUP(B226,'(2) Gegevens per set'!B:V, 15, FALSE) = "", "", VLOOKUP(B226,'(2) Gegevens per set'!B:V, 15, FALSE)), "")</f>
        <v/>
      </c>
      <c r="R226" s="64" t="str">
        <f>IF($R$13="Ja", IF(VLOOKUP(B226,'(2) Gegevens per set'!B:V, 16, FALSE) = "", "", VLOOKUP(B226,'(2) Gegevens per set'!B:V, 16, FALSE)), "")</f>
        <v/>
      </c>
      <c r="S226" s="72" t="str">
        <f>IF($S$13="Ja", IF(VLOOKUP(B226,'(2) Gegevens per set'!B:V, 17, FALSE) = "", "", VLOOKUP(B226,'(2) Gegevens per set'!B:V, 17, FALSE)), "")</f>
        <v/>
      </c>
      <c r="T226" s="64" t="str">
        <f>IF($T$13="Ja", IF(VLOOKUP(B226,'(2) Gegevens per set'!B:V, 18, FALSE) = "", "", VLOOKUP(B226,'(2) Gegevens per set'!B:V, 18, FALSE)), "")</f>
        <v/>
      </c>
      <c r="U226" s="72" t="str">
        <f>IF($U$13="Ja", IF(VLOOKUP(B226,'(2) Gegevens per set'!B:V, 19, FALSE) = "", "", VLOOKUP(B226,'(2) Gegevens per set'!B:V, 19, FALSE)), "")</f>
        <v/>
      </c>
      <c r="V226" s="72" t="str">
        <f>IF($V$13="Ja", IF(VLOOKUP(B226,'(2) Gegevens per set'!B:V, 20, FALSE) = "", "", VLOOKUP(B226,'(2) Gegevens per set'!B:V, 20, FALSE)), "")</f>
        <v/>
      </c>
      <c r="W226" s="72" t="str">
        <f>IF($W$13="Ja", IF(VLOOKUP(B226,'(2) Gegevens per set'!B:V, 21, FALSE) = "", "", VLOOKUP(B226,'(2) Gegevens per set'!B:V, 21, FALSE)), "")</f>
        <v/>
      </c>
      <c r="X226" s="83" t="str" cm="1">
        <f t="array" ref="X226">IF($C$6&lt;&gt;"x","",IF(OR(E226:W226&lt;&gt;""),"x",""))</f>
        <v>x</v>
      </c>
      <c r="Y226" s="83" t="str">
        <f>IF($C$8="x", IF(VLOOKUP(B226,'(2) Gegevens per set'!B:Y, 22, FALSE) = "", "", VLOOKUP(B226,'(2) Gegevens per set'!B:Y, 22, FALSE)), "")</f>
        <v/>
      </c>
      <c r="Z226" s="83" t="str">
        <f>IF($C$9="x", IF(VLOOKUP(B226,'(2) Gegevens per set'!B:Y, 23, FALSE) = "", "", VLOOKUP(B226,'(2) Gegevens per set'!B:Y, 23, FALSE)), "")</f>
        <v/>
      </c>
      <c r="AA226" s="83" t="str">
        <f>IF($C$7="x", IF(VLOOKUP(B226,'(2) Gegevens per set'!B:Y, 24, FALSE) = "", "", VLOOKUP(B226,'(2) Gegevens per set'!B:Y, 24, FALSE)), "")</f>
        <v>x</v>
      </c>
    </row>
    <row r="227" spans="2:27" x14ac:dyDescent="0.25">
      <c r="B227" s="60" t="s">
        <v>263</v>
      </c>
      <c r="C227" s="30" t="s">
        <v>264</v>
      </c>
      <c r="D227" s="30"/>
      <c r="E227" s="72" t="str">
        <f>IF($E$13="Ja", IF(VLOOKUP(B227,'(2) Gegevens per set'!B:V, 3, FALSE) = "", "", VLOOKUP(B227,'(2) Gegevens per set'!B:V, 3, FALSE)), "")</f>
        <v/>
      </c>
      <c r="F227" s="72" t="str">
        <f>IF($F$13="Ja", IF(VLOOKUP(B227,'(2) Gegevens per set'!B:V, 4, FALSE) = "", "", VLOOKUP(B227,'(2) Gegevens per set'!B:V, 4, FALSE)), "")</f>
        <v/>
      </c>
      <c r="G227" s="68" t="str">
        <f>IF($G$13="Ja", IF(VLOOKUP(B227,'(2) Gegevens per set'!B:V, 5, FALSE) = "", "", VLOOKUP(B227,'(2) Gegevens per set'!B:V, 5, FALSE)), "")</f>
        <v/>
      </c>
      <c r="H227" s="64" t="str">
        <f>IF($H$13="Ja", IF(VLOOKUP(B227,'(2) Gegevens per set'!B:V, 6, FALSE) = "", "", VLOOKUP(B227,'(2) Gegevens per set'!B:V, 6, FALSE)), "")</f>
        <v/>
      </c>
      <c r="I227" s="72" t="str">
        <f>IF($I$13="Ja", IF(VLOOKUP(B227,'(2) Gegevens per set'!B:V, 7, FALSE) = "", "", VLOOKUP(B227,'(2) Gegevens per set'!B:V, 7, FALSE)), "")</f>
        <v/>
      </c>
      <c r="J227" s="72" t="str">
        <f>IF($J$13="Ja", IF(VLOOKUP(B227,'(2) Gegevens per set'!B:V, 8, FALSE) = "", "", VLOOKUP(B227,'(2) Gegevens per set'!B:V, 8, FALSE)), "")</f>
        <v>x</v>
      </c>
      <c r="K227" s="64" t="str">
        <f>IF($K$13="Ja", IF(VLOOKUP(B227,'(2) Gegevens per set'!B:V, 9, FALSE) = "", "", VLOOKUP(B227,'(2) Gegevens per set'!B:V, 9, FALSE)), "")</f>
        <v/>
      </c>
      <c r="L227" s="72" t="str">
        <f>IF($L$13="Ja", IF(VLOOKUP(B227,'(2) Gegevens per set'!B:V, 10, FALSE) = "", "", VLOOKUP(B227,'(2) Gegevens per set'!B:V, 10, FALSE)), "")</f>
        <v/>
      </c>
      <c r="M227" s="72" t="str">
        <f>IF($M$13="Ja", IF(VLOOKUP(B227,'(2) Gegevens per set'!B:V, 11, FALSE) = "", "", VLOOKUP(B227,'(2) Gegevens per set'!B:V, 11, FALSE)), "")</f>
        <v/>
      </c>
      <c r="N227" s="64" t="str">
        <f>IF($N$13="Ja", IF(VLOOKUP(B227,'(2) Gegevens per set'!B:V, 12, FALSE) = "", "", VLOOKUP(B227,'(2) Gegevens per set'!B:V, 12, FALSE)), "")</f>
        <v/>
      </c>
      <c r="O227" s="72" t="str">
        <f>IF($O$13="Ja", IF(VLOOKUP(B227,'(2) Gegevens per set'!B:V, 13, FALSE) = "", "", VLOOKUP(B227,'(2) Gegevens per set'!B:V, 13, FALSE)), "")</f>
        <v/>
      </c>
      <c r="P227" s="64" t="str">
        <f>IF($P$13="Ja", IF(VLOOKUP(B227,'(2) Gegevens per set'!B:V, 14, FALSE) = "", "", VLOOKUP(B227,'(2) Gegevens per set'!B:V, 14, FALSE)), "")</f>
        <v/>
      </c>
      <c r="Q227" s="72" t="str">
        <f>IF($Q$13="Ja", IF(VLOOKUP(B227,'(2) Gegevens per set'!B:V, 15, FALSE) = "", "", VLOOKUP(B227,'(2) Gegevens per set'!B:V, 15, FALSE)), "")</f>
        <v/>
      </c>
      <c r="R227" s="64" t="str">
        <f>IF($R$13="Ja", IF(VLOOKUP(B227,'(2) Gegevens per set'!B:V, 16, FALSE) = "", "", VLOOKUP(B227,'(2) Gegevens per set'!B:V, 16, FALSE)), "")</f>
        <v/>
      </c>
      <c r="S227" s="72" t="str">
        <f>IF($S$13="Ja", IF(VLOOKUP(B227,'(2) Gegevens per set'!B:V, 17, FALSE) = "", "", VLOOKUP(B227,'(2) Gegevens per set'!B:V, 17, FALSE)), "")</f>
        <v/>
      </c>
      <c r="T227" s="64" t="str">
        <f>IF($T$13="Ja", IF(VLOOKUP(B227,'(2) Gegevens per set'!B:V, 18, FALSE) = "", "", VLOOKUP(B227,'(2) Gegevens per set'!B:V, 18, FALSE)), "")</f>
        <v/>
      </c>
      <c r="U227" s="72" t="str">
        <f>IF($U$13="Ja", IF(VLOOKUP(B227,'(2) Gegevens per set'!B:V, 19, FALSE) = "", "", VLOOKUP(B227,'(2) Gegevens per set'!B:V, 19, FALSE)), "")</f>
        <v/>
      </c>
      <c r="V227" s="72" t="str">
        <f>IF($V$13="Ja", IF(VLOOKUP(B227,'(2) Gegevens per set'!B:V, 20, FALSE) = "", "", VLOOKUP(B227,'(2) Gegevens per set'!B:V, 20, FALSE)), "")</f>
        <v/>
      </c>
      <c r="W227" s="72" t="str">
        <f>IF($W$13="Ja", IF(VLOOKUP(B227,'(2) Gegevens per set'!B:V, 21, FALSE) = "", "", VLOOKUP(B227,'(2) Gegevens per set'!B:V, 21, FALSE)), "")</f>
        <v/>
      </c>
      <c r="X227" s="83" t="str" cm="1">
        <f t="array" ref="X227">IF($C$6&lt;&gt;"x","",IF(OR(E227:W227&lt;&gt;""),"x",""))</f>
        <v>x</v>
      </c>
      <c r="Y227" s="83" t="str">
        <f>IF($C$8="x", IF(VLOOKUP(B227,'(2) Gegevens per set'!B:Y, 22, FALSE) = "", "", VLOOKUP(B227,'(2) Gegevens per set'!B:Y, 22, FALSE)), "")</f>
        <v/>
      </c>
      <c r="Z227" s="83" t="str">
        <f>IF($C$9="x", IF(VLOOKUP(B227,'(2) Gegevens per set'!B:Y, 23, FALSE) = "", "", VLOOKUP(B227,'(2) Gegevens per set'!B:Y, 23, FALSE)), "")</f>
        <v/>
      </c>
      <c r="AA227" s="83" t="str">
        <f>IF($C$7="x", IF(VLOOKUP(B227,'(2) Gegevens per set'!B:Y, 24, FALSE) = "", "", VLOOKUP(B227,'(2) Gegevens per set'!B:Y, 24, FALSE)), "")</f>
        <v/>
      </c>
    </row>
    <row r="228" spans="2:27" x14ac:dyDescent="0.25">
      <c r="B228" s="60" t="s">
        <v>265</v>
      </c>
      <c r="C228" s="30" t="s">
        <v>266</v>
      </c>
      <c r="D228" s="30"/>
      <c r="E228" s="72" t="str">
        <f>IF($E$13="Ja", IF(VLOOKUP(B228,'(2) Gegevens per set'!B:V, 3, FALSE) = "", "", VLOOKUP(B228,'(2) Gegevens per set'!B:V, 3, FALSE)), "")</f>
        <v/>
      </c>
      <c r="F228" s="72" t="str">
        <f>IF($F$13="Ja", IF(VLOOKUP(B228,'(2) Gegevens per set'!B:V, 4, FALSE) = "", "", VLOOKUP(B228,'(2) Gegevens per set'!B:V, 4, FALSE)), "")</f>
        <v/>
      </c>
      <c r="G228" s="68" t="str">
        <f>IF($G$13="Ja", IF(VLOOKUP(B228,'(2) Gegevens per set'!B:V, 5, FALSE) = "", "", VLOOKUP(B228,'(2) Gegevens per set'!B:V, 5, FALSE)), "")</f>
        <v>x</v>
      </c>
      <c r="H228" s="64" t="str">
        <f>IF($H$13="Ja", IF(VLOOKUP(B228,'(2) Gegevens per set'!B:V, 6, FALSE) = "", "", VLOOKUP(B228,'(2) Gegevens per set'!B:V, 6, FALSE)), "")</f>
        <v/>
      </c>
      <c r="I228" s="72" t="str">
        <f>IF($I$13="Ja", IF(VLOOKUP(B228,'(2) Gegevens per set'!B:V, 7, FALSE) = "", "", VLOOKUP(B228,'(2) Gegevens per set'!B:V, 7, FALSE)), "")</f>
        <v>x</v>
      </c>
      <c r="J228" s="72" t="str">
        <f>IF($J$13="Ja", IF(VLOOKUP(B228,'(2) Gegevens per set'!B:V, 8, FALSE) = "", "", VLOOKUP(B228,'(2) Gegevens per set'!B:V, 8, FALSE)), "")</f>
        <v/>
      </c>
      <c r="K228" s="64" t="str">
        <f>IF($K$13="Ja", IF(VLOOKUP(B228,'(2) Gegevens per set'!B:V, 9, FALSE) = "", "", VLOOKUP(B228,'(2) Gegevens per set'!B:V, 9, FALSE)), "")</f>
        <v/>
      </c>
      <c r="L228" s="72" t="str">
        <f>IF($L$13="Ja", IF(VLOOKUP(B228,'(2) Gegevens per set'!B:V, 10, FALSE) = "", "", VLOOKUP(B228,'(2) Gegevens per set'!B:V, 10, FALSE)), "")</f>
        <v/>
      </c>
      <c r="M228" s="72" t="str">
        <f>IF($M$13="Ja", IF(VLOOKUP(B228,'(2) Gegevens per set'!B:V, 11, FALSE) = "", "", VLOOKUP(B228,'(2) Gegevens per set'!B:V, 11, FALSE)), "")</f>
        <v/>
      </c>
      <c r="N228" s="64" t="str">
        <f>IF($N$13="Ja", IF(VLOOKUP(B228,'(2) Gegevens per set'!B:V, 12, FALSE) = "", "", VLOOKUP(B228,'(2) Gegevens per set'!B:V, 12, FALSE)), "")</f>
        <v/>
      </c>
      <c r="O228" s="72" t="str">
        <f>IF($O$13="Ja", IF(VLOOKUP(B228,'(2) Gegevens per set'!B:V, 13, FALSE) = "", "", VLOOKUP(B228,'(2) Gegevens per set'!B:V, 13, FALSE)), "")</f>
        <v/>
      </c>
      <c r="P228" s="64" t="str">
        <f>IF($P$13="Ja", IF(VLOOKUP(B228,'(2) Gegevens per set'!B:V, 14, FALSE) = "", "", VLOOKUP(B228,'(2) Gegevens per set'!B:V, 14, FALSE)), "")</f>
        <v/>
      </c>
      <c r="Q228" s="72" t="str">
        <f>IF($Q$13="Ja", IF(VLOOKUP(B228,'(2) Gegevens per set'!B:V, 15, FALSE) = "", "", VLOOKUP(B228,'(2) Gegevens per set'!B:V, 15, FALSE)), "")</f>
        <v/>
      </c>
      <c r="R228" s="64" t="str">
        <f>IF($R$13="Ja", IF(VLOOKUP(B228,'(2) Gegevens per set'!B:V, 16, FALSE) = "", "", VLOOKUP(B228,'(2) Gegevens per set'!B:V, 16, FALSE)), "")</f>
        <v/>
      </c>
      <c r="S228" s="72" t="str">
        <f>IF($S$13="Ja", IF(VLOOKUP(B228,'(2) Gegevens per set'!B:V, 17, FALSE) = "", "", VLOOKUP(B228,'(2) Gegevens per set'!B:V, 17, FALSE)), "")</f>
        <v/>
      </c>
      <c r="T228" s="64" t="str">
        <f>IF($T$13="Ja", IF(VLOOKUP(B228,'(2) Gegevens per set'!B:V, 18, FALSE) = "", "", VLOOKUP(B228,'(2) Gegevens per set'!B:V, 18, FALSE)), "")</f>
        <v/>
      </c>
      <c r="U228" s="72" t="str">
        <f>IF($U$13="Ja", IF(VLOOKUP(B228,'(2) Gegevens per set'!B:V, 19, FALSE) = "", "", VLOOKUP(B228,'(2) Gegevens per set'!B:V, 19, FALSE)), "")</f>
        <v/>
      </c>
      <c r="V228" s="72" t="str">
        <f>IF($V$13="Ja", IF(VLOOKUP(B228,'(2) Gegevens per set'!B:V, 20, FALSE) = "", "", VLOOKUP(B228,'(2) Gegevens per set'!B:V, 20, FALSE)), "")</f>
        <v/>
      </c>
      <c r="W228" s="72" t="str">
        <f>IF($W$13="Ja", IF(VLOOKUP(B228,'(2) Gegevens per set'!B:V, 21, FALSE) = "", "", VLOOKUP(B228,'(2) Gegevens per set'!B:V, 21, FALSE)), "")</f>
        <v/>
      </c>
      <c r="X228" s="83" t="str" cm="1">
        <f t="array" ref="X228">IF($C$6&lt;&gt;"x","",IF(OR(E228:W228&lt;&gt;""),"x",""))</f>
        <v>x</v>
      </c>
      <c r="Y228" s="83" t="str">
        <f>IF($C$8="x", IF(VLOOKUP(B228,'(2) Gegevens per set'!B:Y, 22, FALSE) = "", "", VLOOKUP(B228,'(2) Gegevens per set'!B:Y, 22, FALSE)), "")</f>
        <v/>
      </c>
      <c r="Z228" s="83" t="str">
        <f>IF($C$9="x", IF(VLOOKUP(B228,'(2) Gegevens per set'!B:Y, 23, FALSE) = "", "", VLOOKUP(B228,'(2) Gegevens per set'!B:Y, 23, FALSE)), "")</f>
        <v/>
      </c>
      <c r="AA228" s="83" t="str">
        <f>IF($C$7="x", IF(VLOOKUP(B228,'(2) Gegevens per set'!B:Y, 24, FALSE) = "", "", VLOOKUP(B228,'(2) Gegevens per set'!B:Y, 24, FALSE)), "")</f>
        <v>x</v>
      </c>
    </row>
    <row r="229" spans="2:27" x14ac:dyDescent="0.25">
      <c r="B229" s="60" t="s">
        <v>267</v>
      </c>
      <c r="C229" s="30" t="s">
        <v>268</v>
      </c>
      <c r="D229" s="30"/>
      <c r="E229" s="72" t="str">
        <f>IF($E$13="Ja", IF(VLOOKUP(B229,'(2) Gegevens per set'!B:V, 3, FALSE) = "", "", VLOOKUP(B229,'(2) Gegevens per set'!B:V, 3, FALSE)), "")</f>
        <v/>
      </c>
      <c r="F229" s="72" t="str">
        <f>IF($F$13="Ja", IF(VLOOKUP(B229,'(2) Gegevens per set'!B:V, 4, FALSE) = "", "", VLOOKUP(B229,'(2) Gegevens per set'!B:V, 4, FALSE)), "")</f>
        <v/>
      </c>
      <c r="G229" s="68" t="str">
        <f>IF($G$13="Ja", IF(VLOOKUP(B229,'(2) Gegevens per set'!B:V, 5, FALSE) = "", "", VLOOKUP(B229,'(2) Gegevens per set'!B:V, 5, FALSE)), "")</f>
        <v/>
      </c>
      <c r="H229" s="64" t="str">
        <f>IF($H$13="Ja", IF(VLOOKUP(B229,'(2) Gegevens per set'!B:V, 6, FALSE) = "", "", VLOOKUP(B229,'(2) Gegevens per set'!B:V, 6, FALSE)), "")</f>
        <v/>
      </c>
      <c r="I229" s="72" t="str">
        <f>IF($I$13="Ja", IF(VLOOKUP(B229,'(2) Gegevens per set'!B:V, 7, FALSE) = "", "", VLOOKUP(B229,'(2) Gegevens per set'!B:V, 7, FALSE)), "")</f>
        <v/>
      </c>
      <c r="J229" s="72" t="str">
        <f>IF($J$13="Ja", IF(VLOOKUP(B229,'(2) Gegevens per set'!B:V, 8, FALSE) = "", "", VLOOKUP(B229,'(2) Gegevens per set'!B:V, 8, FALSE)), "")</f>
        <v/>
      </c>
      <c r="K229" s="64" t="str">
        <f>IF($K$13="Ja", IF(VLOOKUP(B229,'(2) Gegevens per set'!B:V, 9, FALSE) = "", "", VLOOKUP(B229,'(2) Gegevens per set'!B:V, 9, FALSE)), "")</f>
        <v/>
      </c>
      <c r="L229" s="72" t="str">
        <f>IF($L$13="Ja", IF(VLOOKUP(B229,'(2) Gegevens per set'!B:V, 10, FALSE) = "", "", VLOOKUP(B229,'(2) Gegevens per set'!B:V, 10, FALSE)), "")</f>
        <v/>
      </c>
      <c r="M229" s="72" t="str">
        <f>IF($M$13="Ja", IF(VLOOKUP(B229,'(2) Gegevens per set'!B:V, 11, FALSE) = "", "", VLOOKUP(B229,'(2) Gegevens per set'!B:V, 11, FALSE)), "")</f>
        <v/>
      </c>
      <c r="N229" s="64" t="str">
        <f>IF($N$13="Ja", IF(VLOOKUP(B229,'(2) Gegevens per set'!B:V, 12, FALSE) = "", "", VLOOKUP(B229,'(2) Gegevens per set'!B:V, 12, FALSE)), "")</f>
        <v/>
      </c>
      <c r="O229" s="72" t="str">
        <f>IF($O$13="Ja", IF(VLOOKUP(B229,'(2) Gegevens per set'!B:V, 13, FALSE) = "", "", VLOOKUP(B229,'(2) Gegevens per set'!B:V, 13, FALSE)), "")</f>
        <v/>
      </c>
      <c r="P229" s="64" t="str">
        <f>IF($P$13="Ja", IF(VLOOKUP(B229,'(2) Gegevens per set'!B:V, 14, FALSE) = "", "", VLOOKUP(B229,'(2) Gegevens per set'!B:V, 14, FALSE)), "")</f>
        <v/>
      </c>
      <c r="Q229" s="72" t="str">
        <f>IF($Q$13="Ja", IF(VLOOKUP(B229,'(2) Gegevens per set'!B:V, 15, FALSE) = "", "", VLOOKUP(B229,'(2) Gegevens per set'!B:V, 15, FALSE)), "")</f>
        <v/>
      </c>
      <c r="R229" s="64" t="str">
        <f>IF($R$13="Ja", IF(VLOOKUP(B229,'(2) Gegevens per set'!B:V, 16, FALSE) = "", "", VLOOKUP(B229,'(2) Gegevens per set'!B:V, 16, FALSE)), "")</f>
        <v/>
      </c>
      <c r="S229" s="72" t="str">
        <f>IF($S$13="Ja", IF(VLOOKUP(B229,'(2) Gegevens per set'!B:V, 17, FALSE) = "", "", VLOOKUP(B229,'(2) Gegevens per set'!B:V, 17, FALSE)), "")</f>
        <v/>
      </c>
      <c r="T229" s="64" t="str">
        <f>IF($T$13="Ja", IF(VLOOKUP(B229,'(2) Gegevens per set'!B:V, 18, FALSE) = "", "", VLOOKUP(B229,'(2) Gegevens per set'!B:V, 18, FALSE)), "")</f>
        <v/>
      </c>
      <c r="U229" s="72" t="str">
        <f>IF($U$13="Ja", IF(VLOOKUP(B229,'(2) Gegevens per set'!B:V, 19, FALSE) = "", "", VLOOKUP(B229,'(2) Gegevens per set'!B:V, 19, FALSE)), "")</f>
        <v/>
      </c>
      <c r="V229" s="72" t="str">
        <f>IF($V$13="Ja", IF(VLOOKUP(B229,'(2) Gegevens per set'!B:V, 20, FALSE) = "", "", VLOOKUP(B229,'(2) Gegevens per set'!B:V, 20, FALSE)), "")</f>
        <v/>
      </c>
      <c r="W229" s="72" t="str">
        <f>IF($W$13="Ja", IF(VLOOKUP(B229,'(2) Gegevens per set'!B:V, 21, FALSE) = "", "", VLOOKUP(B229,'(2) Gegevens per set'!B:V, 21, FALSE)), "")</f>
        <v/>
      </c>
      <c r="X229" s="83" t="str" cm="1">
        <f t="array" ref="X229">IF($C$6&lt;&gt;"x","",IF(OR(E229:W229&lt;&gt;""),"x",""))</f>
        <v/>
      </c>
      <c r="Y229" s="83" t="str">
        <f>IF($C$8="x", IF(VLOOKUP(B229,'(2) Gegevens per set'!B:Y, 22, FALSE) = "", "", VLOOKUP(B229,'(2) Gegevens per set'!B:Y, 22, FALSE)), "")</f>
        <v/>
      </c>
      <c r="Z229" s="83" t="str">
        <f>IF($C$9="x", IF(VLOOKUP(B229,'(2) Gegevens per set'!B:Y, 23, FALSE) = "", "", VLOOKUP(B229,'(2) Gegevens per set'!B:Y, 23, FALSE)), "")</f>
        <v/>
      </c>
      <c r="AA229" s="83" t="str">
        <f>IF($C$7="x", IF(VLOOKUP(B229,'(2) Gegevens per set'!B:Y, 24, FALSE) = "", "", VLOOKUP(B229,'(2) Gegevens per set'!B:Y, 24, FALSE)), "")</f>
        <v/>
      </c>
    </row>
    <row r="230" spans="2:27" x14ac:dyDescent="0.25">
      <c r="B230" s="60" t="s">
        <v>269</v>
      </c>
      <c r="C230" s="30" t="s">
        <v>270</v>
      </c>
      <c r="D230" s="30"/>
      <c r="E230" s="72" t="str">
        <f>IF($E$13="Ja", IF(VLOOKUP(B230,'(2) Gegevens per set'!B:V, 3, FALSE) = "", "", VLOOKUP(B230,'(2) Gegevens per set'!B:V, 3, FALSE)), "")</f>
        <v/>
      </c>
      <c r="F230" s="72" t="str">
        <f>IF($F$13="Ja", IF(VLOOKUP(B230,'(2) Gegevens per set'!B:V, 4, FALSE) = "", "", VLOOKUP(B230,'(2) Gegevens per set'!B:V, 4, FALSE)), "")</f>
        <v/>
      </c>
      <c r="G230" s="68" t="str">
        <f>IF($G$13="Ja", IF(VLOOKUP(B230,'(2) Gegevens per set'!B:V, 5, FALSE) = "", "", VLOOKUP(B230,'(2) Gegevens per set'!B:V, 5, FALSE)), "")</f>
        <v>x</v>
      </c>
      <c r="H230" s="64" t="str">
        <f>IF($H$13="Ja", IF(VLOOKUP(B230,'(2) Gegevens per set'!B:V, 6, FALSE) = "", "", VLOOKUP(B230,'(2) Gegevens per set'!B:V, 6, FALSE)), "")</f>
        <v/>
      </c>
      <c r="I230" s="72" t="str">
        <f>IF($I$13="Ja", IF(VLOOKUP(B230,'(2) Gegevens per set'!B:V, 7, FALSE) = "", "", VLOOKUP(B230,'(2) Gegevens per set'!B:V, 7, FALSE)), "")</f>
        <v>x</v>
      </c>
      <c r="J230" s="72" t="str">
        <f>IF($J$13="Ja", IF(VLOOKUP(B230,'(2) Gegevens per set'!B:V, 8, FALSE) = "", "", VLOOKUP(B230,'(2) Gegevens per set'!B:V, 8, FALSE)), "")</f>
        <v/>
      </c>
      <c r="K230" s="64" t="str">
        <f>IF($K$13="Ja", IF(VLOOKUP(B230,'(2) Gegevens per set'!B:V, 9, FALSE) = "", "", VLOOKUP(B230,'(2) Gegevens per set'!B:V, 9, FALSE)), "")</f>
        <v/>
      </c>
      <c r="L230" s="72" t="str">
        <f>IF($L$13="Ja", IF(VLOOKUP(B230,'(2) Gegevens per set'!B:V, 10, FALSE) = "", "", VLOOKUP(B230,'(2) Gegevens per set'!B:V, 10, FALSE)), "")</f>
        <v/>
      </c>
      <c r="M230" s="72" t="str">
        <f>IF($M$13="Ja", IF(VLOOKUP(B230,'(2) Gegevens per set'!B:V, 11, FALSE) = "", "", VLOOKUP(B230,'(2) Gegevens per set'!B:V, 11, FALSE)), "")</f>
        <v/>
      </c>
      <c r="N230" s="64" t="str">
        <f>IF($N$13="Ja", IF(VLOOKUP(B230,'(2) Gegevens per set'!B:V, 12, FALSE) = "", "", VLOOKUP(B230,'(2) Gegevens per set'!B:V, 12, FALSE)), "")</f>
        <v/>
      </c>
      <c r="O230" s="72" t="str">
        <f>IF($O$13="Ja", IF(VLOOKUP(B230,'(2) Gegevens per set'!B:V, 13, FALSE) = "", "", VLOOKUP(B230,'(2) Gegevens per set'!B:V, 13, FALSE)), "")</f>
        <v/>
      </c>
      <c r="P230" s="64" t="str">
        <f>IF($P$13="Ja", IF(VLOOKUP(B230,'(2) Gegevens per set'!B:V, 14, FALSE) = "", "", VLOOKUP(B230,'(2) Gegevens per set'!B:V, 14, FALSE)), "")</f>
        <v/>
      </c>
      <c r="Q230" s="72" t="str">
        <f>IF($Q$13="Ja", IF(VLOOKUP(B230,'(2) Gegevens per set'!B:V, 15, FALSE) = "", "", VLOOKUP(B230,'(2) Gegevens per set'!B:V, 15, FALSE)), "")</f>
        <v/>
      </c>
      <c r="R230" s="64" t="str">
        <f>IF($R$13="Ja", IF(VLOOKUP(B230,'(2) Gegevens per set'!B:V, 16, FALSE) = "", "", VLOOKUP(B230,'(2) Gegevens per set'!B:V, 16, FALSE)), "")</f>
        <v/>
      </c>
      <c r="S230" s="72" t="str">
        <f>IF($S$13="Ja", IF(VLOOKUP(B230,'(2) Gegevens per set'!B:V, 17, FALSE) = "", "", VLOOKUP(B230,'(2) Gegevens per set'!B:V, 17, FALSE)), "")</f>
        <v/>
      </c>
      <c r="T230" s="64" t="str">
        <f>IF($T$13="Ja", IF(VLOOKUP(B230,'(2) Gegevens per set'!B:V, 18, FALSE) = "", "", VLOOKUP(B230,'(2) Gegevens per set'!B:V, 18, FALSE)), "")</f>
        <v/>
      </c>
      <c r="U230" s="72" t="str">
        <f>IF($U$13="Ja", IF(VLOOKUP(B230,'(2) Gegevens per set'!B:V, 19, FALSE) = "", "", VLOOKUP(B230,'(2) Gegevens per set'!B:V, 19, FALSE)), "")</f>
        <v/>
      </c>
      <c r="V230" s="72" t="str">
        <f>IF($V$13="Ja", IF(VLOOKUP(B230,'(2) Gegevens per set'!B:V, 20, FALSE) = "", "", VLOOKUP(B230,'(2) Gegevens per set'!B:V, 20, FALSE)), "")</f>
        <v/>
      </c>
      <c r="W230" s="72" t="str">
        <f>IF($W$13="Ja", IF(VLOOKUP(B230,'(2) Gegevens per set'!B:V, 21, FALSE) = "", "", VLOOKUP(B230,'(2) Gegevens per set'!B:V, 21, FALSE)), "")</f>
        <v/>
      </c>
      <c r="X230" s="83" t="str" cm="1">
        <f t="array" ref="X230">IF($C$6&lt;&gt;"x","",IF(OR(E230:W230&lt;&gt;""),"x",""))</f>
        <v>x</v>
      </c>
      <c r="Y230" s="83" t="str">
        <f>IF($C$8="x", IF(VLOOKUP(B230,'(2) Gegevens per set'!B:Y, 22, FALSE) = "", "", VLOOKUP(B230,'(2) Gegevens per set'!B:Y, 22, FALSE)), "")</f>
        <v/>
      </c>
      <c r="Z230" s="83" t="str">
        <f>IF($C$9="x", IF(VLOOKUP(B230,'(2) Gegevens per set'!B:Y, 23, FALSE) = "", "", VLOOKUP(B230,'(2) Gegevens per set'!B:Y, 23, FALSE)), "")</f>
        <v/>
      </c>
      <c r="AA230" s="83" t="str">
        <f>IF($C$7="x", IF(VLOOKUP(B230,'(2) Gegevens per set'!B:Y, 24, FALSE) = "", "", VLOOKUP(B230,'(2) Gegevens per set'!B:Y, 24, FALSE)), "")</f>
        <v>x</v>
      </c>
    </row>
    <row r="231" spans="2:27" x14ac:dyDescent="0.25">
      <c r="B231" s="60" t="s">
        <v>271</v>
      </c>
      <c r="C231" s="30" t="s">
        <v>272</v>
      </c>
      <c r="D231" s="30"/>
      <c r="E231" s="72" t="str">
        <f>IF($E$13="Ja", IF(VLOOKUP(B231,'(2) Gegevens per set'!B:V, 3, FALSE) = "", "", VLOOKUP(B231,'(2) Gegevens per set'!B:V, 3, FALSE)), "")</f>
        <v/>
      </c>
      <c r="F231" s="72" t="str">
        <f>IF($F$13="Ja", IF(VLOOKUP(B231,'(2) Gegevens per set'!B:V, 4, FALSE) = "", "", VLOOKUP(B231,'(2) Gegevens per set'!B:V, 4, FALSE)), "")</f>
        <v/>
      </c>
      <c r="G231" s="68" t="str">
        <f>IF($G$13="Ja", IF(VLOOKUP(B231,'(2) Gegevens per set'!B:V, 5, FALSE) = "", "", VLOOKUP(B231,'(2) Gegevens per set'!B:V, 5, FALSE)), "")</f>
        <v>x</v>
      </c>
      <c r="H231" s="64" t="str">
        <f>IF($H$13="Ja", IF(VLOOKUP(B231,'(2) Gegevens per set'!B:V, 6, FALSE) = "", "", VLOOKUP(B231,'(2) Gegevens per set'!B:V, 6, FALSE)), "")</f>
        <v/>
      </c>
      <c r="I231" s="72" t="str">
        <f>IF($I$13="Ja", IF(VLOOKUP(B231,'(2) Gegevens per set'!B:V, 7, FALSE) = "", "", VLOOKUP(B231,'(2) Gegevens per set'!B:V, 7, FALSE)), "")</f>
        <v>x</v>
      </c>
      <c r="J231" s="72" t="str">
        <f>IF($J$13="Ja", IF(VLOOKUP(B231,'(2) Gegevens per set'!B:V, 8, FALSE) = "", "", VLOOKUP(B231,'(2) Gegevens per set'!B:V, 8, FALSE)), "")</f>
        <v/>
      </c>
      <c r="K231" s="64" t="str">
        <f>IF($K$13="Ja", IF(VLOOKUP(B231,'(2) Gegevens per set'!B:V, 9, FALSE) = "", "", VLOOKUP(B231,'(2) Gegevens per set'!B:V, 9, FALSE)), "")</f>
        <v/>
      </c>
      <c r="L231" s="72" t="str">
        <f>IF($L$13="Ja", IF(VLOOKUP(B231,'(2) Gegevens per set'!B:V, 10, FALSE) = "", "", VLOOKUP(B231,'(2) Gegevens per set'!B:V, 10, FALSE)), "")</f>
        <v/>
      </c>
      <c r="M231" s="72" t="str">
        <f>IF($M$13="Ja", IF(VLOOKUP(B231,'(2) Gegevens per set'!B:V, 11, FALSE) = "", "", VLOOKUP(B231,'(2) Gegevens per set'!B:V, 11, FALSE)), "")</f>
        <v/>
      </c>
      <c r="N231" s="64" t="str">
        <f>IF($N$13="Ja", IF(VLOOKUP(B231,'(2) Gegevens per set'!B:V, 12, FALSE) = "", "", VLOOKUP(B231,'(2) Gegevens per set'!B:V, 12, FALSE)), "")</f>
        <v/>
      </c>
      <c r="O231" s="72" t="str">
        <f>IF($O$13="Ja", IF(VLOOKUP(B231,'(2) Gegevens per set'!B:V, 13, FALSE) = "", "", VLOOKUP(B231,'(2) Gegevens per set'!B:V, 13, FALSE)), "")</f>
        <v/>
      </c>
      <c r="P231" s="64" t="str">
        <f>IF($P$13="Ja", IF(VLOOKUP(B231,'(2) Gegevens per set'!B:V, 14, FALSE) = "", "", VLOOKUP(B231,'(2) Gegevens per set'!B:V, 14, FALSE)), "")</f>
        <v/>
      </c>
      <c r="Q231" s="72" t="str">
        <f>IF($Q$13="Ja", IF(VLOOKUP(B231,'(2) Gegevens per set'!B:V, 15, FALSE) = "", "", VLOOKUP(B231,'(2) Gegevens per set'!B:V, 15, FALSE)), "")</f>
        <v/>
      </c>
      <c r="R231" s="64" t="str">
        <f>IF($R$13="Ja", IF(VLOOKUP(B231,'(2) Gegevens per set'!B:V, 16, FALSE) = "", "", VLOOKUP(B231,'(2) Gegevens per set'!B:V, 16, FALSE)), "")</f>
        <v/>
      </c>
      <c r="S231" s="72" t="str">
        <f>IF($S$13="Ja", IF(VLOOKUP(B231,'(2) Gegevens per set'!B:V, 17, FALSE) = "", "", VLOOKUP(B231,'(2) Gegevens per set'!B:V, 17, FALSE)), "")</f>
        <v/>
      </c>
      <c r="T231" s="64" t="str">
        <f>IF($T$13="Ja", IF(VLOOKUP(B231,'(2) Gegevens per set'!B:V, 18, FALSE) = "", "", VLOOKUP(B231,'(2) Gegevens per set'!B:V, 18, FALSE)), "")</f>
        <v/>
      </c>
      <c r="U231" s="72" t="str">
        <f>IF($U$13="Ja", IF(VLOOKUP(B231,'(2) Gegevens per set'!B:V, 19, FALSE) = "", "", VLOOKUP(B231,'(2) Gegevens per set'!B:V, 19, FALSE)), "")</f>
        <v/>
      </c>
      <c r="V231" s="72" t="str">
        <f>IF($V$13="Ja", IF(VLOOKUP(B231,'(2) Gegevens per set'!B:V, 20, FALSE) = "", "", VLOOKUP(B231,'(2) Gegevens per set'!B:V, 20, FALSE)), "")</f>
        <v/>
      </c>
      <c r="W231" s="72" t="str">
        <f>IF($W$13="Ja", IF(VLOOKUP(B231,'(2) Gegevens per set'!B:V, 21, FALSE) = "", "", VLOOKUP(B231,'(2) Gegevens per set'!B:V, 21, FALSE)), "")</f>
        <v/>
      </c>
      <c r="X231" s="83" t="str" cm="1">
        <f t="array" ref="X231">IF($C$6&lt;&gt;"x","",IF(OR(E231:W231&lt;&gt;""),"x",""))</f>
        <v>x</v>
      </c>
      <c r="Y231" s="83" t="str">
        <f>IF($C$8="x", IF(VLOOKUP(B231,'(2) Gegevens per set'!B:Y, 22, FALSE) = "", "", VLOOKUP(B231,'(2) Gegevens per set'!B:Y, 22, FALSE)), "")</f>
        <v/>
      </c>
      <c r="Z231" s="83" t="str">
        <f>IF($C$9="x", IF(VLOOKUP(B231,'(2) Gegevens per set'!B:Y, 23, FALSE) = "", "", VLOOKUP(B231,'(2) Gegevens per set'!B:Y, 23, FALSE)), "")</f>
        <v/>
      </c>
      <c r="AA231" s="83" t="str">
        <f>IF($C$7="x", IF(VLOOKUP(B231,'(2) Gegevens per set'!B:Y, 24, FALSE) = "", "", VLOOKUP(B231,'(2) Gegevens per set'!B:Y, 24, FALSE)), "")</f>
        <v>x</v>
      </c>
    </row>
    <row r="232" spans="2:27" x14ac:dyDescent="0.25">
      <c r="B232" s="60" t="s">
        <v>273</v>
      </c>
      <c r="C232" s="30" t="s">
        <v>274</v>
      </c>
      <c r="D232" s="30"/>
      <c r="E232" s="72" t="str">
        <f>IF($E$13="Ja", IF(VLOOKUP(B232,'(2) Gegevens per set'!B:V, 3, FALSE) = "", "", VLOOKUP(B232,'(2) Gegevens per set'!B:V, 3, FALSE)), "")</f>
        <v/>
      </c>
      <c r="F232" s="72" t="str">
        <f>IF($F$13="Ja", IF(VLOOKUP(B232,'(2) Gegevens per set'!B:V, 4, FALSE) = "", "", VLOOKUP(B232,'(2) Gegevens per set'!B:V, 4, FALSE)), "")</f>
        <v/>
      </c>
      <c r="G232" s="68" t="str">
        <f>IF($G$13="Ja", IF(VLOOKUP(B232,'(2) Gegevens per set'!B:V, 5, FALSE) = "", "", VLOOKUP(B232,'(2) Gegevens per set'!B:V, 5, FALSE)), "")</f>
        <v>x</v>
      </c>
      <c r="H232" s="64" t="str">
        <f>IF($H$13="Ja", IF(VLOOKUP(B232,'(2) Gegevens per set'!B:V, 6, FALSE) = "", "", VLOOKUP(B232,'(2) Gegevens per set'!B:V, 6, FALSE)), "")</f>
        <v/>
      </c>
      <c r="I232" s="72" t="str">
        <f>IF($I$13="Ja", IF(VLOOKUP(B232,'(2) Gegevens per set'!B:V, 7, FALSE) = "", "", VLOOKUP(B232,'(2) Gegevens per set'!B:V, 7, FALSE)), "")</f>
        <v>x</v>
      </c>
      <c r="J232" s="72" t="str">
        <f>IF($J$13="Ja", IF(VLOOKUP(B232,'(2) Gegevens per set'!B:V, 8, FALSE) = "", "", VLOOKUP(B232,'(2) Gegevens per set'!B:V, 8, FALSE)), "")</f>
        <v/>
      </c>
      <c r="K232" s="64" t="str">
        <f>IF($K$13="Ja", IF(VLOOKUP(B232,'(2) Gegevens per set'!B:V, 9, FALSE) = "", "", VLOOKUP(B232,'(2) Gegevens per set'!B:V, 9, FALSE)), "")</f>
        <v/>
      </c>
      <c r="L232" s="72" t="str">
        <f>IF($L$13="Ja", IF(VLOOKUP(B232,'(2) Gegevens per set'!B:V, 10, FALSE) = "", "", VLOOKUP(B232,'(2) Gegevens per set'!B:V, 10, FALSE)), "")</f>
        <v/>
      </c>
      <c r="M232" s="72" t="str">
        <f>IF($M$13="Ja", IF(VLOOKUP(B232,'(2) Gegevens per set'!B:V, 11, FALSE) = "", "", VLOOKUP(B232,'(2) Gegevens per set'!B:V, 11, FALSE)), "")</f>
        <v/>
      </c>
      <c r="N232" s="64" t="str">
        <f>IF($N$13="Ja", IF(VLOOKUP(B232,'(2) Gegevens per set'!B:V, 12, FALSE) = "", "", VLOOKUP(B232,'(2) Gegevens per set'!B:V, 12, FALSE)), "")</f>
        <v/>
      </c>
      <c r="O232" s="72" t="str">
        <f>IF($O$13="Ja", IF(VLOOKUP(B232,'(2) Gegevens per set'!B:V, 13, FALSE) = "", "", VLOOKUP(B232,'(2) Gegevens per set'!B:V, 13, FALSE)), "")</f>
        <v/>
      </c>
      <c r="P232" s="64" t="str">
        <f>IF($P$13="Ja", IF(VLOOKUP(B232,'(2) Gegevens per set'!B:V, 14, FALSE) = "", "", VLOOKUP(B232,'(2) Gegevens per set'!B:V, 14, FALSE)), "")</f>
        <v/>
      </c>
      <c r="Q232" s="72" t="str">
        <f>IF($Q$13="Ja", IF(VLOOKUP(B232,'(2) Gegevens per set'!B:V, 15, FALSE) = "", "", VLOOKUP(B232,'(2) Gegevens per set'!B:V, 15, FALSE)), "")</f>
        <v/>
      </c>
      <c r="R232" s="64" t="str">
        <f>IF($R$13="Ja", IF(VLOOKUP(B232,'(2) Gegevens per set'!B:V, 16, FALSE) = "", "", VLOOKUP(B232,'(2) Gegevens per set'!B:V, 16, FALSE)), "")</f>
        <v/>
      </c>
      <c r="S232" s="72" t="str">
        <f>IF($S$13="Ja", IF(VLOOKUP(B232,'(2) Gegevens per set'!B:V, 17, FALSE) = "", "", VLOOKUP(B232,'(2) Gegevens per set'!B:V, 17, FALSE)), "")</f>
        <v/>
      </c>
      <c r="T232" s="64" t="str">
        <f>IF($T$13="Ja", IF(VLOOKUP(B232,'(2) Gegevens per set'!B:V, 18, FALSE) = "", "", VLOOKUP(B232,'(2) Gegevens per set'!B:V, 18, FALSE)), "")</f>
        <v/>
      </c>
      <c r="U232" s="72" t="str">
        <f>IF($U$13="Ja", IF(VLOOKUP(B232,'(2) Gegevens per set'!B:V, 19, FALSE) = "", "", VLOOKUP(B232,'(2) Gegevens per set'!B:V, 19, FALSE)), "")</f>
        <v/>
      </c>
      <c r="V232" s="72" t="str">
        <f>IF($V$13="Ja", IF(VLOOKUP(B232,'(2) Gegevens per set'!B:V, 20, FALSE) = "", "", VLOOKUP(B232,'(2) Gegevens per set'!B:V, 20, FALSE)), "")</f>
        <v/>
      </c>
      <c r="W232" s="72" t="str">
        <f>IF($W$13="Ja", IF(VLOOKUP(B232,'(2) Gegevens per set'!B:V, 21, FALSE) = "", "", VLOOKUP(B232,'(2) Gegevens per set'!B:V, 21, FALSE)), "")</f>
        <v/>
      </c>
      <c r="X232" s="83" t="str" cm="1">
        <f t="array" ref="X232">IF($C$6&lt;&gt;"x","",IF(OR(E232:W232&lt;&gt;""),"x",""))</f>
        <v>x</v>
      </c>
      <c r="Y232" s="83" t="str">
        <f>IF($C$8="x", IF(VLOOKUP(B232,'(2) Gegevens per set'!B:Y, 22, FALSE) = "", "", VLOOKUP(B232,'(2) Gegevens per set'!B:Y, 22, FALSE)), "")</f>
        <v/>
      </c>
      <c r="Z232" s="83" t="str">
        <f>IF($C$9="x", IF(VLOOKUP(B232,'(2) Gegevens per set'!B:Y, 23, FALSE) = "", "", VLOOKUP(B232,'(2) Gegevens per set'!B:Y, 23, FALSE)), "")</f>
        <v/>
      </c>
      <c r="AA232" s="83" t="str">
        <f>IF($C$7="x", IF(VLOOKUP(B232,'(2) Gegevens per set'!B:Y, 24, FALSE) = "", "", VLOOKUP(B232,'(2) Gegevens per set'!B:Y, 24, FALSE)), "")</f>
        <v>x</v>
      </c>
    </row>
    <row r="233" spans="2:27" x14ac:dyDescent="0.25">
      <c r="B233" s="60" t="s">
        <v>275</v>
      </c>
      <c r="C233" s="30" t="s">
        <v>276</v>
      </c>
      <c r="D233" s="30"/>
      <c r="E233" s="72" t="str">
        <f>IF($E$13="Ja", IF(VLOOKUP(B233,'(2) Gegevens per set'!B:V, 3, FALSE) = "", "", VLOOKUP(B233,'(2) Gegevens per set'!B:V, 3, FALSE)), "")</f>
        <v/>
      </c>
      <c r="F233" s="72" t="str">
        <f>IF($F$13="Ja", IF(VLOOKUP(B233,'(2) Gegevens per set'!B:V, 4, FALSE) = "", "", VLOOKUP(B233,'(2) Gegevens per set'!B:V, 4, FALSE)), "")</f>
        <v/>
      </c>
      <c r="G233" s="68" t="str">
        <f>IF($G$13="Ja", IF(VLOOKUP(B233,'(2) Gegevens per set'!B:V, 5, FALSE) = "", "", VLOOKUP(B233,'(2) Gegevens per set'!B:V, 5, FALSE)), "")</f>
        <v>x</v>
      </c>
      <c r="H233" s="64" t="str">
        <f>IF($H$13="Ja", IF(VLOOKUP(B233,'(2) Gegevens per set'!B:V, 6, FALSE) = "", "", VLOOKUP(B233,'(2) Gegevens per set'!B:V, 6, FALSE)), "")</f>
        <v/>
      </c>
      <c r="I233" s="72" t="str">
        <f>IF($I$13="Ja", IF(VLOOKUP(B233,'(2) Gegevens per set'!B:V, 7, FALSE) = "", "", VLOOKUP(B233,'(2) Gegevens per set'!B:V, 7, FALSE)), "")</f>
        <v>x</v>
      </c>
      <c r="J233" s="72" t="str">
        <f>IF($J$13="Ja", IF(VLOOKUP(B233,'(2) Gegevens per set'!B:V, 8, FALSE) = "", "", VLOOKUP(B233,'(2) Gegevens per set'!B:V, 8, FALSE)), "")</f>
        <v/>
      </c>
      <c r="K233" s="64" t="str">
        <f>IF($K$13="Ja", IF(VLOOKUP(B233,'(2) Gegevens per set'!B:V, 9, FALSE) = "", "", VLOOKUP(B233,'(2) Gegevens per set'!B:V, 9, FALSE)), "")</f>
        <v/>
      </c>
      <c r="L233" s="72" t="str">
        <f>IF($L$13="Ja", IF(VLOOKUP(B233,'(2) Gegevens per set'!B:V, 10, FALSE) = "", "", VLOOKUP(B233,'(2) Gegevens per set'!B:V, 10, FALSE)), "")</f>
        <v/>
      </c>
      <c r="M233" s="72" t="str">
        <f>IF($M$13="Ja", IF(VLOOKUP(B233,'(2) Gegevens per set'!B:V, 11, FALSE) = "", "", VLOOKUP(B233,'(2) Gegevens per set'!B:V, 11, FALSE)), "")</f>
        <v/>
      </c>
      <c r="N233" s="64" t="str">
        <f>IF($N$13="Ja", IF(VLOOKUP(B233,'(2) Gegevens per set'!B:V, 12, FALSE) = "", "", VLOOKUP(B233,'(2) Gegevens per set'!B:V, 12, FALSE)), "")</f>
        <v/>
      </c>
      <c r="O233" s="72" t="str">
        <f>IF($O$13="Ja", IF(VLOOKUP(B233,'(2) Gegevens per set'!B:V, 13, FALSE) = "", "", VLOOKUP(B233,'(2) Gegevens per set'!B:V, 13, FALSE)), "")</f>
        <v/>
      </c>
      <c r="P233" s="64" t="str">
        <f>IF($P$13="Ja", IF(VLOOKUP(B233,'(2) Gegevens per set'!B:V, 14, FALSE) = "", "", VLOOKUP(B233,'(2) Gegevens per set'!B:V, 14, FALSE)), "")</f>
        <v/>
      </c>
      <c r="Q233" s="72" t="str">
        <f>IF($Q$13="Ja", IF(VLOOKUP(B233,'(2) Gegevens per set'!B:V, 15, FALSE) = "", "", VLOOKUP(B233,'(2) Gegevens per set'!B:V, 15, FALSE)), "")</f>
        <v/>
      </c>
      <c r="R233" s="64" t="str">
        <f>IF($R$13="Ja", IF(VLOOKUP(B233,'(2) Gegevens per set'!B:V, 16, FALSE) = "", "", VLOOKUP(B233,'(2) Gegevens per set'!B:V, 16, FALSE)), "")</f>
        <v/>
      </c>
      <c r="S233" s="72" t="str">
        <f>IF($S$13="Ja", IF(VLOOKUP(B233,'(2) Gegevens per set'!B:V, 17, FALSE) = "", "", VLOOKUP(B233,'(2) Gegevens per set'!B:V, 17, FALSE)), "")</f>
        <v/>
      </c>
      <c r="T233" s="64" t="str">
        <f>IF($T$13="Ja", IF(VLOOKUP(B233,'(2) Gegevens per set'!B:V, 18, FALSE) = "", "", VLOOKUP(B233,'(2) Gegevens per set'!B:V, 18, FALSE)), "")</f>
        <v/>
      </c>
      <c r="U233" s="72" t="str">
        <f>IF($U$13="Ja", IF(VLOOKUP(B233,'(2) Gegevens per set'!B:V, 19, FALSE) = "", "", VLOOKUP(B233,'(2) Gegevens per set'!B:V, 19, FALSE)), "")</f>
        <v/>
      </c>
      <c r="V233" s="72" t="str">
        <f>IF($V$13="Ja", IF(VLOOKUP(B233,'(2) Gegevens per set'!B:V, 20, FALSE) = "", "", VLOOKUP(B233,'(2) Gegevens per set'!B:V, 20, FALSE)), "")</f>
        <v/>
      </c>
      <c r="W233" s="72" t="str">
        <f>IF($W$13="Ja", IF(VLOOKUP(B233,'(2) Gegevens per set'!B:V, 21, FALSE) = "", "", VLOOKUP(B233,'(2) Gegevens per set'!B:V, 21, FALSE)), "")</f>
        <v/>
      </c>
      <c r="X233" s="83" t="str" cm="1">
        <f t="array" ref="X233">IF($C$6&lt;&gt;"x","",IF(OR(E233:W233&lt;&gt;""),"x",""))</f>
        <v>x</v>
      </c>
      <c r="Y233" s="83" t="str">
        <f>IF($C$8="x", IF(VLOOKUP(B233,'(2) Gegevens per set'!B:Y, 22, FALSE) = "", "", VLOOKUP(B233,'(2) Gegevens per set'!B:Y, 22, FALSE)), "")</f>
        <v/>
      </c>
      <c r="Z233" s="83" t="str">
        <f>IF($C$9="x", IF(VLOOKUP(B233,'(2) Gegevens per set'!B:Y, 23, FALSE) = "", "", VLOOKUP(B233,'(2) Gegevens per set'!B:Y, 23, FALSE)), "")</f>
        <v/>
      </c>
      <c r="AA233" s="83" t="str">
        <f>IF($C$7="x", IF(VLOOKUP(B233,'(2) Gegevens per set'!B:Y, 24, FALSE) = "", "", VLOOKUP(B233,'(2) Gegevens per set'!B:Y, 24, FALSE)), "")</f>
        <v>x</v>
      </c>
    </row>
    <row r="234" spans="2:27" x14ac:dyDescent="0.25">
      <c r="B234" s="60" t="s">
        <v>277</v>
      </c>
      <c r="C234" s="30" t="s">
        <v>278</v>
      </c>
      <c r="D234" s="30"/>
      <c r="E234" s="72" t="str">
        <f>IF($E$13="Ja", IF(VLOOKUP(B234,'(2) Gegevens per set'!B:V, 3, FALSE) = "", "", VLOOKUP(B234,'(2) Gegevens per set'!B:V, 3, FALSE)), "")</f>
        <v/>
      </c>
      <c r="F234" s="72" t="str">
        <f>IF($F$13="Ja", IF(VLOOKUP(B234,'(2) Gegevens per set'!B:V, 4, FALSE) = "", "", VLOOKUP(B234,'(2) Gegevens per set'!B:V, 4, FALSE)), "")</f>
        <v/>
      </c>
      <c r="G234" s="68" t="str">
        <f>IF($G$13="Ja", IF(VLOOKUP(B234,'(2) Gegevens per set'!B:V, 5, FALSE) = "", "", VLOOKUP(B234,'(2) Gegevens per set'!B:V, 5, FALSE)), "")</f>
        <v>x</v>
      </c>
      <c r="H234" s="64" t="str">
        <f>IF($H$13="Ja", IF(VLOOKUP(B234,'(2) Gegevens per set'!B:V, 6, FALSE) = "", "", VLOOKUP(B234,'(2) Gegevens per set'!B:V, 6, FALSE)), "")</f>
        <v/>
      </c>
      <c r="I234" s="72" t="str">
        <f>IF($I$13="Ja", IF(VLOOKUP(B234,'(2) Gegevens per set'!B:V, 7, FALSE) = "", "", VLOOKUP(B234,'(2) Gegevens per set'!B:V, 7, FALSE)), "")</f>
        <v>x</v>
      </c>
      <c r="J234" s="72" t="str">
        <f>IF($J$13="Ja", IF(VLOOKUP(B234,'(2) Gegevens per set'!B:V, 8, FALSE) = "", "", VLOOKUP(B234,'(2) Gegevens per set'!B:V, 8, FALSE)), "")</f>
        <v/>
      </c>
      <c r="K234" s="64" t="str">
        <f>IF($K$13="Ja", IF(VLOOKUP(B234,'(2) Gegevens per set'!B:V, 9, FALSE) = "", "", VLOOKUP(B234,'(2) Gegevens per set'!B:V, 9, FALSE)), "")</f>
        <v/>
      </c>
      <c r="L234" s="72" t="str">
        <f>IF($L$13="Ja", IF(VLOOKUP(B234,'(2) Gegevens per set'!B:V, 10, FALSE) = "", "", VLOOKUP(B234,'(2) Gegevens per set'!B:V, 10, FALSE)), "")</f>
        <v/>
      </c>
      <c r="M234" s="72" t="str">
        <f>IF($M$13="Ja", IF(VLOOKUP(B234,'(2) Gegevens per set'!B:V, 11, FALSE) = "", "", VLOOKUP(B234,'(2) Gegevens per set'!B:V, 11, FALSE)), "")</f>
        <v/>
      </c>
      <c r="N234" s="64" t="str">
        <f>IF($N$13="Ja", IF(VLOOKUP(B234,'(2) Gegevens per set'!B:V, 12, FALSE) = "", "", VLOOKUP(B234,'(2) Gegevens per set'!B:V, 12, FALSE)), "")</f>
        <v/>
      </c>
      <c r="O234" s="72" t="str">
        <f>IF($O$13="Ja", IF(VLOOKUP(B234,'(2) Gegevens per set'!B:V, 13, FALSE) = "", "", VLOOKUP(B234,'(2) Gegevens per set'!B:V, 13, FALSE)), "")</f>
        <v/>
      </c>
      <c r="P234" s="64" t="str">
        <f>IF($P$13="Ja", IF(VLOOKUP(B234,'(2) Gegevens per set'!B:V, 14, FALSE) = "", "", VLOOKUP(B234,'(2) Gegevens per set'!B:V, 14, FALSE)), "")</f>
        <v/>
      </c>
      <c r="Q234" s="72" t="str">
        <f>IF($Q$13="Ja", IF(VLOOKUP(B234,'(2) Gegevens per set'!B:V, 15, FALSE) = "", "", VLOOKUP(B234,'(2) Gegevens per set'!B:V, 15, FALSE)), "")</f>
        <v/>
      </c>
      <c r="R234" s="64" t="str">
        <f>IF($R$13="Ja", IF(VLOOKUP(B234,'(2) Gegevens per set'!B:V, 16, FALSE) = "", "", VLOOKUP(B234,'(2) Gegevens per set'!B:V, 16, FALSE)), "")</f>
        <v/>
      </c>
      <c r="S234" s="72" t="str">
        <f>IF($S$13="Ja", IF(VLOOKUP(B234,'(2) Gegevens per set'!B:V, 17, FALSE) = "", "", VLOOKUP(B234,'(2) Gegevens per set'!B:V, 17, FALSE)), "")</f>
        <v/>
      </c>
      <c r="T234" s="64" t="str">
        <f>IF($T$13="Ja", IF(VLOOKUP(B234,'(2) Gegevens per set'!B:V, 18, FALSE) = "", "", VLOOKUP(B234,'(2) Gegevens per set'!B:V, 18, FALSE)), "")</f>
        <v/>
      </c>
      <c r="U234" s="72" t="str">
        <f>IF($U$13="Ja", IF(VLOOKUP(B234,'(2) Gegevens per set'!B:V, 19, FALSE) = "", "", VLOOKUP(B234,'(2) Gegevens per set'!B:V, 19, FALSE)), "")</f>
        <v/>
      </c>
      <c r="V234" s="72" t="str">
        <f>IF($V$13="Ja", IF(VLOOKUP(B234,'(2) Gegevens per set'!B:V, 20, FALSE) = "", "", VLOOKUP(B234,'(2) Gegevens per set'!B:V, 20, FALSE)), "")</f>
        <v/>
      </c>
      <c r="W234" s="72" t="str">
        <f>IF($W$13="Ja", IF(VLOOKUP(B234,'(2) Gegevens per set'!B:V, 21, FALSE) = "", "", VLOOKUP(B234,'(2) Gegevens per set'!B:V, 21, FALSE)), "")</f>
        <v/>
      </c>
      <c r="X234" s="83" t="str" cm="1">
        <f t="array" ref="X234">IF($C$6&lt;&gt;"x","",IF(OR(E234:W234&lt;&gt;""),"x",""))</f>
        <v>x</v>
      </c>
      <c r="Y234" s="83" t="str">
        <f>IF($C$8="x", IF(VLOOKUP(B234,'(2) Gegevens per set'!B:Y, 22, FALSE) = "", "", VLOOKUP(B234,'(2) Gegevens per set'!B:Y, 22, FALSE)), "")</f>
        <v/>
      </c>
      <c r="Z234" s="83" t="str">
        <f>IF($C$9="x", IF(VLOOKUP(B234,'(2) Gegevens per set'!B:Y, 23, FALSE) = "", "", VLOOKUP(B234,'(2) Gegevens per set'!B:Y, 23, FALSE)), "")</f>
        <v/>
      </c>
      <c r="AA234" s="83" t="str">
        <f>IF($C$7="x", IF(VLOOKUP(B234,'(2) Gegevens per set'!B:Y, 24, FALSE) = "", "", VLOOKUP(B234,'(2) Gegevens per set'!B:Y, 24, FALSE)), "")</f>
        <v>x</v>
      </c>
    </row>
    <row r="235" spans="2:27" x14ac:dyDescent="0.25">
      <c r="B235" s="60" t="s">
        <v>279</v>
      </c>
      <c r="C235" s="30" t="s">
        <v>280</v>
      </c>
      <c r="D235" s="30"/>
      <c r="E235" s="72" t="str">
        <f>IF($E$13="Ja", IF(VLOOKUP(B235,'(2) Gegevens per set'!B:V, 3, FALSE) = "", "", VLOOKUP(B235,'(2) Gegevens per set'!B:V, 3, FALSE)), "")</f>
        <v/>
      </c>
      <c r="F235" s="72" t="str">
        <f>IF($F$13="Ja", IF(VLOOKUP(B235,'(2) Gegevens per set'!B:V, 4, FALSE) = "", "", VLOOKUP(B235,'(2) Gegevens per set'!B:V, 4, FALSE)), "")</f>
        <v/>
      </c>
      <c r="G235" s="68" t="str">
        <f>IF($G$13="Ja", IF(VLOOKUP(B235,'(2) Gegevens per set'!B:V, 5, FALSE) = "", "", VLOOKUP(B235,'(2) Gegevens per set'!B:V, 5, FALSE)), "")</f>
        <v>x</v>
      </c>
      <c r="H235" s="64" t="str">
        <f>IF($H$13="Ja", IF(VLOOKUP(B235,'(2) Gegevens per set'!B:V, 6, FALSE) = "", "", VLOOKUP(B235,'(2) Gegevens per set'!B:V, 6, FALSE)), "")</f>
        <v/>
      </c>
      <c r="I235" s="72" t="str">
        <f>IF($I$13="Ja", IF(VLOOKUP(B235,'(2) Gegevens per set'!B:V, 7, FALSE) = "", "", VLOOKUP(B235,'(2) Gegevens per set'!B:V, 7, FALSE)), "")</f>
        <v>x</v>
      </c>
      <c r="J235" s="72" t="str">
        <f>IF($J$13="Ja", IF(VLOOKUP(B235,'(2) Gegevens per set'!B:V, 8, FALSE) = "", "", VLOOKUP(B235,'(2) Gegevens per set'!B:V, 8, FALSE)), "")</f>
        <v/>
      </c>
      <c r="K235" s="64" t="str">
        <f>IF($K$13="Ja", IF(VLOOKUP(B235,'(2) Gegevens per set'!B:V, 9, FALSE) = "", "", VLOOKUP(B235,'(2) Gegevens per set'!B:V, 9, FALSE)), "")</f>
        <v/>
      </c>
      <c r="L235" s="72" t="str">
        <f>IF($L$13="Ja", IF(VLOOKUP(B235,'(2) Gegevens per set'!B:V, 10, FALSE) = "", "", VLOOKUP(B235,'(2) Gegevens per set'!B:V, 10, FALSE)), "")</f>
        <v/>
      </c>
      <c r="M235" s="72" t="str">
        <f>IF($M$13="Ja", IF(VLOOKUP(B235,'(2) Gegevens per set'!B:V, 11, FALSE) = "", "", VLOOKUP(B235,'(2) Gegevens per set'!B:V, 11, FALSE)), "")</f>
        <v/>
      </c>
      <c r="N235" s="64" t="str">
        <f>IF($N$13="Ja", IF(VLOOKUP(B235,'(2) Gegevens per set'!B:V, 12, FALSE) = "", "", VLOOKUP(B235,'(2) Gegevens per set'!B:V, 12, FALSE)), "")</f>
        <v/>
      </c>
      <c r="O235" s="72" t="str">
        <f>IF($O$13="Ja", IF(VLOOKUP(B235,'(2) Gegevens per set'!B:V, 13, FALSE) = "", "", VLOOKUP(B235,'(2) Gegevens per set'!B:V, 13, FALSE)), "")</f>
        <v/>
      </c>
      <c r="P235" s="64" t="str">
        <f>IF($P$13="Ja", IF(VLOOKUP(B235,'(2) Gegevens per set'!B:V, 14, FALSE) = "", "", VLOOKUP(B235,'(2) Gegevens per set'!B:V, 14, FALSE)), "")</f>
        <v/>
      </c>
      <c r="Q235" s="72" t="str">
        <f>IF($Q$13="Ja", IF(VLOOKUP(B235,'(2) Gegevens per set'!B:V, 15, FALSE) = "", "", VLOOKUP(B235,'(2) Gegevens per set'!B:V, 15, FALSE)), "")</f>
        <v/>
      </c>
      <c r="R235" s="64" t="str">
        <f>IF($R$13="Ja", IF(VLOOKUP(B235,'(2) Gegevens per set'!B:V, 16, FALSE) = "", "", VLOOKUP(B235,'(2) Gegevens per set'!B:V, 16, FALSE)), "")</f>
        <v/>
      </c>
      <c r="S235" s="72" t="str">
        <f>IF($S$13="Ja", IF(VLOOKUP(B235,'(2) Gegevens per set'!B:V, 17, FALSE) = "", "", VLOOKUP(B235,'(2) Gegevens per set'!B:V, 17, FALSE)), "")</f>
        <v/>
      </c>
      <c r="T235" s="64" t="str">
        <f>IF($T$13="Ja", IF(VLOOKUP(B235,'(2) Gegevens per set'!B:V, 18, FALSE) = "", "", VLOOKUP(B235,'(2) Gegevens per set'!B:V, 18, FALSE)), "")</f>
        <v/>
      </c>
      <c r="U235" s="72" t="str">
        <f>IF($U$13="Ja", IF(VLOOKUP(B235,'(2) Gegevens per set'!B:V, 19, FALSE) = "", "", VLOOKUP(B235,'(2) Gegevens per set'!B:V, 19, FALSE)), "")</f>
        <v/>
      </c>
      <c r="V235" s="72" t="str">
        <f>IF($V$13="Ja", IF(VLOOKUP(B235,'(2) Gegevens per set'!B:V, 20, FALSE) = "", "", VLOOKUP(B235,'(2) Gegevens per set'!B:V, 20, FALSE)), "")</f>
        <v/>
      </c>
      <c r="W235" s="72" t="str">
        <f>IF($W$13="Ja", IF(VLOOKUP(B235,'(2) Gegevens per set'!B:V, 21, FALSE) = "", "", VLOOKUP(B235,'(2) Gegevens per set'!B:V, 21, FALSE)), "")</f>
        <v/>
      </c>
      <c r="X235" s="83" t="str" cm="1">
        <f t="array" ref="X235">IF($C$6&lt;&gt;"x","",IF(OR(E235:W235&lt;&gt;""),"x",""))</f>
        <v>x</v>
      </c>
      <c r="Y235" s="83" t="str">
        <f>IF($C$8="x", IF(VLOOKUP(B235,'(2) Gegevens per set'!B:Y, 22, FALSE) = "", "", VLOOKUP(B235,'(2) Gegevens per set'!B:Y, 22, FALSE)), "")</f>
        <v/>
      </c>
      <c r="Z235" s="83" t="str">
        <f>IF($C$9="x", IF(VLOOKUP(B235,'(2) Gegevens per set'!B:Y, 23, FALSE) = "", "", VLOOKUP(B235,'(2) Gegevens per set'!B:Y, 23, FALSE)), "")</f>
        <v/>
      </c>
      <c r="AA235" s="83" t="str">
        <f>IF($C$7="x", IF(VLOOKUP(B235,'(2) Gegevens per set'!B:Y, 24, FALSE) = "", "", VLOOKUP(B235,'(2) Gegevens per set'!B:Y, 24, FALSE)), "")</f>
        <v>x</v>
      </c>
    </row>
    <row r="236" spans="2:27" x14ac:dyDescent="0.25">
      <c r="B236" s="60" t="s">
        <v>281</v>
      </c>
      <c r="C236" s="30" t="s">
        <v>282</v>
      </c>
      <c r="D236" s="30"/>
      <c r="E236" s="72" t="str">
        <f>IF($E$13="Ja", IF(VLOOKUP(B236,'(2) Gegevens per set'!B:V, 3, FALSE) = "", "", VLOOKUP(B236,'(2) Gegevens per set'!B:V, 3, FALSE)), "")</f>
        <v/>
      </c>
      <c r="F236" s="72" t="str">
        <f>IF($F$13="Ja", IF(VLOOKUP(B236,'(2) Gegevens per set'!B:V, 4, FALSE) = "", "", VLOOKUP(B236,'(2) Gegevens per set'!B:V, 4, FALSE)), "")</f>
        <v/>
      </c>
      <c r="G236" s="68" t="str">
        <f>IF($G$13="Ja", IF(VLOOKUP(B236,'(2) Gegevens per set'!B:V, 5, FALSE) = "", "", VLOOKUP(B236,'(2) Gegevens per set'!B:V, 5, FALSE)), "")</f>
        <v>x</v>
      </c>
      <c r="H236" s="64" t="str">
        <f>IF($H$13="Ja", IF(VLOOKUP(B236,'(2) Gegevens per set'!B:V, 6, FALSE) = "", "", VLOOKUP(B236,'(2) Gegevens per set'!B:V, 6, FALSE)), "")</f>
        <v/>
      </c>
      <c r="I236" s="72" t="str">
        <f>IF($I$13="Ja", IF(VLOOKUP(B236,'(2) Gegevens per set'!B:V, 7, FALSE) = "", "", VLOOKUP(B236,'(2) Gegevens per set'!B:V, 7, FALSE)), "")</f>
        <v>x</v>
      </c>
      <c r="J236" s="72" t="str">
        <f>IF($J$13="Ja", IF(VLOOKUP(B236,'(2) Gegevens per set'!B:V, 8, FALSE) = "", "", VLOOKUP(B236,'(2) Gegevens per set'!B:V, 8, FALSE)), "")</f>
        <v/>
      </c>
      <c r="K236" s="64" t="str">
        <f>IF($K$13="Ja", IF(VLOOKUP(B236,'(2) Gegevens per set'!B:V, 9, FALSE) = "", "", VLOOKUP(B236,'(2) Gegevens per set'!B:V, 9, FALSE)), "")</f>
        <v/>
      </c>
      <c r="L236" s="72" t="str">
        <f>IF($L$13="Ja", IF(VLOOKUP(B236,'(2) Gegevens per set'!B:V, 10, FALSE) = "", "", VLOOKUP(B236,'(2) Gegevens per set'!B:V, 10, FALSE)), "")</f>
        <v/>
      </c>
      <c r="M236" s="72" t="str">
        <f>IF($M$13="Ja", IF(VLOOKUP(B236,'(2) Gegevens per set'!B:V, 11, FALSE) = "", "", VLOOKUP(B236,'(2) Gegevens per set'!B:V, 11, FALSE)), "")</f>
        <v/>
      </c>
      <c r="N236" s="64" t="str">
        <f>IF($N$13="Ja", IF(VLOOKUP(B236,'(2) Gegevens per set'!B:V, 12, FALSE) = "", "", VLOOKUP(B236,'(2) Gegevens per set'!B:V, 12, FALSE)), "")</f>
        <v/>
      </c>
      <c r="O236" s="72" t="str">
        <f>IF($O$13="Ja", IF(VLOOKUP(B236,'(2) Gegevens per set'!B:V, 13, FALSE) = "", "", VLOOKUP(B236,'(2) Gegevens per set'!B:V, 13, FALSE)), "")</f>
        <v/>
      </c>
      <c r="P236" s="64" t="str">
        <f>IF($P$13="Ja", IF(VLOOKUP(B236,'(2) Gegevens per set'!B:V, 14, FALSE) = "", "", VLOOKUP(B236,'(2) Gegevens per set'!B:V, 14, FALSE)), "")</f>
        <v/>
      </c>
      <c r="Q236" s="72" t="str">
        <f>IF($Q$13="Ja", IF(VLOOKUP(B236,'(2) Gegevens per set'!B:V, 15, FALSE) = "", "", VLOOKUP(B236,'(2) Gegevens per set'!B:V, 15, FALSE)), "")</f>
        <v/>
      </c>
      <c r="R236" s="64" t="str">
        <f>IF($R$13="Ja", IF(VLOOKUP(B236,'(2) Gegevens per set'!B:V, 16, FALSE) = "", "", VLOOKUP(B236,'(2) Gegevens per set'!B:V, 16, FALSE)), "")</f>
        <v/>
      </c>
      <c r="S236" s="72" t="str">
        <f>IF($S$13="Ja", IF(VLOOKUP(B236,'(2) Gegevens per set'!B:V, 17, FALSE) = "", "", VLOOKUP(B236,'(2) Gegevens per set'!B:V, 17, FALSE)), "")</f>
        <v/>
      </c>
      <c r="T236" s="64" t="str">
        <f>IF($T$13="Ja", IF(VLOOKUP(B236,'(2) Gegevens per set'!B:V, 18, FALSE) = "", "", VLOOKUP(B236,'(2) Gegevens per set'!B:V, 18, FALSE)), "")</f>
        <v/>
      </c>
      <c r="U236" s="72" t="str">
        <f>IF($U$13="Ja", IF(VLOOKUP(B236,'(2) Gegevens per set'!B:V, 19, FALSE) = "", "", VLOOKUP(B236,'(2) Gegevens per set'!B:V, 19, FALSE)), "")</f>
        <v/>
      </c>
      <c r="V236" s="72" t="str">
        <f>IF($V$13="Ja", IF(VLOOKUP(B236,'(2) Gegevens per set'!B:V, 20, FALSE) = "", "", VLOOKUP(B236,'(2) Gegevens per set'!B:V, 20, FALSE)), "")</f>
        <v/>
      </c>
      <c r="W236" s="72" t="str">
        <f>IF($W$13="Ja", IF(VLOOKUP(B236,'(2) Gegevens per set'!B:V, 21, FALSE) = "", "", VLOOKUP(B236,'(2) Gegevens per set'!B:V, 21, FALSE)), "")</f>
        <v/>
      </c>
      <c r="X236" s="83" t="str" cm="1">
        <f t="array" ref="X236">IF($C$6&lt;&gt;"x","",IF(OR(E236:W236&lt;&gt;""),"x",""))</f>
        <v>x</v>
      </c>
      <c r="Y236" s="83" t="str">
        <f>IF($C$8="x", IF(VLOOKUP(B236,'(2) Gegevens per set'!B:Y, 22, FALSE) = "", "", VLOOKUP(B236,'(2) Gegevens per set'!B:Y, 22, FALSE)), "")</f>
        <v/>
      </c>
      <c r="Z236" s="83" t="str">
        <f>IF($C$9="x", IF(VLOOKUP(B236,'(2) Gegevens per set'!B:Y, 23, FALSE) = "", "", VLOOKUP(B236,'(2) Gegevens per set'!B:Y, 23, FALSE)), "")</f>
        <v/>
      </c>
      <c r="AA236" s="83" t="str">
        <f>IF($C$7="x", IF(VLOOKUP(B236,'(2) Gegevens per set'!B:Y, 24, FALSE) = "", "", VLOOKUP(B236,'(2) Gegevens per set'!B:Y, 24, FALSE)), "")</f>
        <v>x</v>
      </c>
    </row>
    <row r="237" spans="2:27" x14ac:dyDescent="0.25">
      <c r="B237" s="60" t="s">
        <v>283</v>
      </c>
      <c r="C237" s="30" t="s">
        <v>284</v>
      </c>
      <c r="D237" s="30"/>
      <c r="E237" s="72" t="str">
        <f>IF($E$13="Ja", IF(VLOOKUP(B237,'(2) Gegevens per set'!B:V, 3, FALSE) = "", "", VLOOKUP(B237,'(2) Gegevens per set'!B:V, 3, FALSE)), "")</f>
        <v/>
      </c>
      <c r="F237" s="72" t="str">
        <f>IF($F$13="Ja", IF(VLOOKUP(B237,'(2) Gegevens per set'!B:V, 4, FALSE) = "", "", VLOOKUP(B237,'(2) Gegevens per set'!B:V, 4, FALSE)), "")</f>
        <v/>
      </c>
      <c r="G237" s="68" t="str">
        <f>IF($G$13="Ja", IF(VLOOKUP(B237,'(2) Gegevens per set'!B:V, 5, FALSE) = "", "", VLOOKUP(B237,'(2) Gegevens per set'!B:V, 5, FALSE)), "")</f>
        <v>x</v>
      </c>
      <c r="H237" s="64" t="str">
        <f>IF($H$13="Ja", IF(VLOOKUP(B237,'(2) Gegevens per set'!B:V, 6, FALSE) = "", "", VLOOKUP(B237,'(2) Gegevens per set'!B:V, 6, FALSE)), "")</f>
        <v/>
      </c>
      <c r="I237" s="72" t="str">
        <f>IF($I$13="Ja", IF(VLOOKUP(B237,'(2) Gegevens per set'!B:V, 7, FALSE) = "", "", VLOOKUP(B237,'(2) Gegevens per set'!B:V, 7, FALSE)), "")</f>
        <v>x</v>
      </c>
      <c r="J237" s="72" t="str">
        <f>IF($J$13="Ja", IF(VLOOKUP(B237,'(2) Gegevens per set'!B:V, 8, FALSE) = "", "", VLOOKUP(B237,'(2) Gegevens per set'!B:V, 8, FALSE)), "")</f>
        <v/>
      </c>
      <c r="K237" s="64" t="str">
        <f>IF($K$13="Ja", IF(VLOOKUP(B237,'(2) Gegevens per set'!B:V, 9, FALSE) = "", "", VLOOKUP(B237,'(2) Gegevens per set'!B:V, 9, FALSE)), "")</f>
        <v/>
      </c>
      <c r="L237" s="72" t="str">
        <f>IF($L$13="Ja", IF(VLOOKUP(B237,'(2) Gegevens per set'!B:V, 10, FALSE) = "", "", VLOOKUP(B237,'(2) Gegevens per set'!B:V, 10, FALSE)), "")</f>
        <v/>
      </c>
      <c r="M237" s="72" t="str">
        <f>IF($M$13="Ja", IF(VLOOKUP(B237,'(2) Gegevens per set'!B:V, 11, FALSE) = "", "", VLOOKUP(B237,'(2) Gegevens per set'!B:V, 11, FALSE)), "")</f>
        <v/>
      </c>
      <c r="N237" s="64" t="str">
        <f>IF($N$13="Ja", IF(VLOOKUP(B237,'(2) Gegevens per set'!B:V, 12, FALSE) = "", "", VLOOKUP(B237,'(2) Gegevens per set'!B:V, 12, FALSE)), "")</f>
        <v/>
      </c>
      <c r="O237" s="72" t="str">
        <f>IF($O$13="Ja", IF(VLOOKUP(B237,'(2) Gegevens per set'!B:V, 13, FALSE) = "", "", VLOOKUP(B237,'(2) Gegevens per set'!B:V, 13, FALSE)), "")</f>
        <v/>
      </c>
      <c r="P237" s="64" t="str">
        <f>IF($P$13="Ja", IF(VLOOKUP(B237,'(2) Gegevens per set'!B:V, 14, FALSE) = "", "", VLOOKUP(B237,'(2) Gegevens per set'!B:V, 14, FALSE)), "")</f>
        <v/>
      </c>
      <c r="Q237" s="72" t="str">
        <f>IF($Q$13="Ja", IF(VLOOKUP(B237,'(2) Gegevens per set'!B:V, 15, FALSE) = "", "", VLOOKUP(B237,'(2) Gegevens per set'!B:V, 15, FALSE)), "")</f>
        <v/>
      </c>
      <c r="R237" s="64" t="str">
        <f>IF($R$13="Ja", IF(VLOOKUP(B237,'(2) Gegevens per set'!B:V, 16, FALSE) = "", "", VLOOKUP(B237,'(2) Gegevens per set'!B:V, 16, FALSE)), "")</f>
        <v/>
      </c>
      <c r="S237" s="72" t="str">
        <f>IF($S$13="Ja", IF(VLOOKUP(B237,'(2) Gegevens per set'!B:V, 17, FALSE) = "", "", VLOOKUP(B237,'(2) Gegevens per set'!B:V, 17, FALSE)), "")</f>
        <v/>
      </c>
      <c r="T237" s="64" t="str">
        <f>IF($T$13="Ja", IF(VLOOKUP(B237,'(2) Gegevens per set'!B:V, 18, FALSE) = "", "", VLOOKUP(B237,'(2) Gegevens per set'!B:V, 18, FALSE)), "")</f>
        <v/>
      </c>
      <c r="U237" s="72" t="str">
        <f>IF($U$13="Ja", IF(VLOOKUP(B237,'(2) Gegevens per set'!B:V, 19, FALSE) = "", "", VLOOKUP(B237,'(2) Gegevens per set'!B:V, 19, FALSE)), "")</f>
        <v/>
      </c>
      <c r="V237" s="72" t="str">
        <f>IF($V$13="Ja", IF(VLOOKUP(B237,'(2) Gegevens per set'!B:V, 20, FALSE) = "", "", VLOOKUP(B237,'(2) Gegevens per set'!B:V, 20, FALSE)), "")</f>
        <v/>
      </c>
      <c r="W237" s="72" t="str">
        <f>IF($W$13="Ja", IF(VLOOKUP(B237,'(2) Gegevens per set'!B:V, 21, FALSE) = "", "", VLOOKUP(B237,'(2) Gegevens per set'!B:V, 21, FALSE)), "")</f>
        <v/>
      </c>
      <c r="X237" s="83" t="str" cm="1">
        <f t="array" ref="X237">IF($C$6&lt;&gt;"x","",IF(OR(E237:W237&lt;&gt;""),"x",""))</f>
        <v>x</v>
      </c>
      <c r="Y237" s="83" t="str">
        <f>IF($C$8="x", IF(VLOOKUP(B237,'(2) Gegevens per set'!B:Y, 22, FALSE) = "", "", VLOOKUP(B237,'(2) Gegevens per set'!B:Y, 22, FALSE)), "")</f>
        <v/>
      </c>
      <c r="Z237" s="83" t="str">
        <f>IF($C$9="x", IF(VLOOKUP(B237,'(2) Gegevens per set'!B:Y, 23, FALSE) = "", "", VLOOKUP(B237,'(2) Gegevens per set'!B:Y, 23, FALSE)), "")</f>
        <v/>
      </c>
      <c r="AA237" s="83" t="str">
        <f>IF($C$7="x", IF(VLOOKUP(B237,'(2) Gegevens per set'!B:Y, 24, FALSE) = "", "", VLOOKUP(B237,'(2) Gegevens per set'!B:Y, 24, FALSE)), "")</f>
        <v>x</v>
      </c>
    </row>
    <row r="238" spans="2:27" x14ac:dyDescent="0.25">
      <c r="B238" s="60" t="s">
        <v>285</v>
      </c>
      <c r="C238" s="30" t="s">
        <v>286</v>
      </c>
      <c r="D238" s="30"/>
      <c r="E238" s="72" t="str">
        <f>IF($E$13="Ja", IF(VLOOKUP(B238,'(2) Gegevens per set'!B:V, 3, FALSE) = "", "", VLOOKUP(B238,'(2) Gegevens per set'!B:V, 3, FALSE)), "")</f>
        <v/>
      </c>
      <c r="F238" s="72" t="str">
        <f>IF($F$13="Ja", IF(VLOOKUP(B238,'(2) Gegevens per set'!B:V, 4, FALSE) = "", "", VLOOKUP(B238,'(2) Gegevens per set'!B:V, 4, FALSE)), "")</f>
        <v/>
      </c>
      <c r="G238" s="68" t="str">
        <f>IF($G$13="Ja", IF(VLOOKUP(B238,'(2) Gegevens per set'!B:V, 5, FALSE) = "", "", VLOOKUP(B238,'(2) Gegevens per set'!B:V, 5, FALSE)), "")</f>
        <v>x</v>
      </c>
      <c r="H238" s="64" t="str">
        <f>IF($H$13="Ja", IF(VLOOKUP(B238,'(2) Gegevens per set'!B:V, 6, FALSE) = "", "", VLOOKUP(B238,'(2) Gegevens per set'!B:V, 6, FALSE)), "")</f>
        <v/>
      </c>
      <c r="I238" s="72" t="str">
        <f>IF($I$13="Ja", IF(VLOOKUP(B238,'(2) Gegevens per set'!B:V, 7, FALSE) = "", "", VLOOKUP(B238,'(2) Gegevens per set'!B:V, 7, FALSE)), "")</f>
        <v>x</v>
      </c>
      <c r="J238" s="72" t="str">
        <f>IF($J$13="Ja", IF(VLOOKUP(B238,'(2) Gegevens per set'!B:V, 8, FALSE) = "", "", VLOOKUP(B238,'(2) Gegevens per set'!B:V, 8, FALSE)), "")</f>
        <v/>
      </c>
      <c r="K238" s="64" t="str">
        <f>IF($K$13="Ja", IF(VLOOKUP(B238,'(2) Gegevens per set'!B:V, 9, FALSE) = "", "", VLOOKUP(B238,'(2) Gegevens per set'!B:V, 9, FALSE)), "")</f>
        <v/>
      </c>
      <c r="L238" s="72" t="str">
        <f>IF($L$13="Ja", IF(VLOOKUP(B238,'(2) Gegevens per set'!B:V, 10, FALSE) = "", "", VLOOKUP(B238,'(2) Gegevens per set'!B:V, 10, FALSE)), "")</f>
        <v/>
      </c>
      <c r="M238" s="72" t="str">
        <f>IF($M$13="Ja", IF(VLOOKUP(B238,'(2) Gegevens per set'!B:V, 11, FALSE) = "", "", VLOOKUP(B238,'(2) Gegevens per set'!B:V, 11, FALSE)), "")</f>
        <v/>
      </c>
      <c r="N238" s="64" t="str">
        <f>IF($N$13="Ja", IF(VLOOKUP(B238,'(2) Gegevens per set'!B:V, 12, FALSE) = "", "", VLOOKUP(B238,'(2) Gegevens per set'!B:V, 12, FALSE)), "")</f>
        <v/>
      </c>
      <c r="O238" s="72" t="str">
        <f>IF($O$13="Ja", IF(VLOOKUP(B238,'(2) Gegevens per set'!B:V, 13, FALSE) = "", "", VLOOKUP(B238,'(2) Gegevens per set'!B:V, 13, FALSE)), "")</f>
        <v/>
      </c>
      <c r="P238" s="64" t="str">
        <f>IF($P$13="Ja", IF(VLOOKUP(B238,'(2) Gegevens per set'!B:V, 14, FALSE) = "", "", VLOOKUP(B238,'(2) Gegevens per set'!B:V, 14, FALSE)), "")</f>
        <v/>
      </c>
      <c r="Q238" s="72" t="str">
        <f>IF($Q$13="Ja", IF(VLOOKUP(B238,'(2) Gegevens per set'!B:V, 15, FALSE) = "", "", VLOOKUP(B238,'(2) Gegevens per set'!B:V, 15, FALSE)), "")</f>
        <v/>
      </c>
      <c r="R238" s="64" t="str">
        <f>IF($R$13="Ja", IF(VLOOKUP(B238,'(2) Gegevens per set'!B:V, 16, FALSE) = "", "", VLOOKUP(B238,'(2) Gegevens per set'!B:V, 16, FALSE)), "")</f>
        <v/>
      </c>
      <c r="S238" s="72" t="str">
        <f>IF($S$13="Ja", IF(VLOOKUP(B238,'(2) Gegevens per set'!B:V, 17, FALSE) = "", "", VLOOKUP(B238,'(2) Gegevens per set'!B:V, 17, FALSE)), "")</f>
        <v/>
      </c>
      <c r="T238" s="64" t="str">
        <f>IF($T$13="Ja", IF(VLOOKUP(B238,'(2) Gegevens per set'!B:V, 18, FALSE) = "", "", VLOOKUP(B238,'(2) Gegevens per set'!B:V, 18, FALSE)), "")</f>
        <v/>
      </c>
      <c r="U238" s="72" t="str">
        <f>IF($U$13="Ja", IF(VLOOKUP(B238,'(2) Gegevens per set'!B:V, 19, FALSE) = "", "", VLOOKUP(B238,'(2) Gegevens per set'!B:V, 19, FALSE)), "")</f>
        <v/>
      </c>
      <c r="V238" s="72" t="str">
        <f>IF($V$13="Ja", IF(VLOOKUP(B238,'(2) Gegevens per set'!B:V, 20, FALSE) = "", "", VLOOKUP(B238,'(2) Gegevens per set'!B:V, 20, FALSE)), "")</f>
        <v/>
      </c>
      <c r="W238" s="72" t="str">
        <f>IF($W$13="Ja", IF(VLOOKUP(B238,'(2) Gegevens per set'!B:V, 21, FALSE) = "", "", VLOOKUP(B238,'(2) Gegevens per set'!B:V, 21, FALSE)), "")</f>
        <v/>
      </c>
      <c r="X238" s="83" t="str" cm="1">
        <f t="array" ref="X238">IF($C$6&lt;&gt;"x","",IF(OR(E238:W238&lt;&gt;""),"x",""))</f>
        <v>x</v>
      </c>
      <c r="Y238" s="83" t="str">
        <f>IF($C$8="x", IF(VLOOKUP(B238,'(2) Gegevens per set'!B:Y, 22, FALSE) = "", "", VLOOKUP(B238,'(2) Gegevens per set'!B:Y, 22, FALSE)), "")</f>
        <v/>
      </c>
      <c r="Z238" s="83" t="str">
        <f>IF($C$9="x", IF(VLOOKUP(B238,'(2) Gegevens per set'!B:Y, 23, FALSE) = "", "", VLOOKUP(B238,'(2) Gegevens per set'!B:Y, 23, FALSE)), "")</f>
        <v/>
      </c>
      <c r="AA238" s="83" t="str">
        <f>IF($C$7="x", IF(VLOOKUP(B238,'(2) Gegevens per set'!B:Y, 24, FALSE) = "", "", VLOOKUP(B238,'(2) Gegevens per set'!B:Y, 24, FALSE)), "")</f>
        <v>x</v>
      </c>
    </row>
    <row r="239" spans="2:27" x14ac:dyDescent="0.25">
      <c r="B239" s="60" t="s">
        <v>287</v>
      </c>
      <c r="C239" s="30" t="s">
        <v>288</v>
      </c>
      <c r="D239" s="30"/>
      <c r="E239" s="72" t="str">
        <f>IF($E$13="Ja", IF(VLOOKUP(B239,'(2) Gegevens per set'!B:V, 3, FALSE) = "", "", VLOOKUP(B239,'(2) Gegevens per set'!B:V, 3, FALSE)), "")</f>
        <v/>
      </c>
      <c r="F239" s="72" t="str">
        <f>IF($F$13="Ja", IF(VLOOKUP(B239,'(2) Gegevens per set'!B:V, 4, FALSE) = "", "", VLOOKUP(B239,'(2) Gegevens per set'!B:V, 4, FALSE)), "")</f>
        <v/>
      </c>
      <c r="G239" s="68" t="str">
        <f>IF($G$13="Ja", IF(VLOOKUP(B239,'(2) Gegevens per set'!B:V, 5, FALSE) = "", "", VLOOKUP(B239,'(2) Gegevens per set'!B:V, 5, FALSE)), "")</f>
        <v>x</v>
      </c>
      <c r="H239" s="64" t="str">
        <f>IF($H$13="Ja", IF(VLOOKUP(B239,'(2) Gegevens per set'!B:V, 6, FALSE) = "", "", VLOOKUP(B239,'(2) Gegevens per set'!B:V, 6, FALSE)), "")</f>
        <v/>
      </c>
      <c r="I239" s="72" t="str">
        <f>IF($I$13="Ja", IF(VLOOKUP(B239,'(2) Gegevens per set'!B:V, 7, FALSE) = "", "", VLOOKUP(B239,'(2) Gegevens per set'!B:V, 7, FALSE)), "")</f>
        <v>x</v>
      </c>
      <c r="J239" s="72" t="str">
        <f>IF($J$13="Ja", IF(VLOOKUP(B239,'(2) Gegevens per set'!B:V, 8, FALSE) = "", "", VLOOKUP(B239,'(2) Gegevens per set'!B:V, 8, FALSE)), "")</f>
        <v/>
      </c>
      <c r="K239" s="64" t="str">
        <f>IF($K$13="Ja", IF(VLOOKUP(B239,'(2) Gegevens per set'!B:V, 9, FALSE) = "", "", VLOOKUP(B239,'(2) Gegevens per set'!B:V, 9, FALSE)), "")</f>
        <v/>
      </c>
      <c r="L239" s="72" t="str">
        <f>IF($L$13="Ja", IF(VLOOKUP(B239,'(2) Gegevens per set'!B:V, 10, FALSE) = "", "", VLOOKUP(B239,'(2) Gegevens per set'!B:V, 10, FALSE)), "")</f>
        <v/>
      </c>
      <c r="M239" s="72" t="str">
        <f>IF($M$13="Ja", IF(VLOOKUP(B239,'(2) Gegevens per set'!B:V, 11, FALSE) = "", "", VLOOKUP(B239,'(2) Gegevens per set'!B:V, 11, FALSE)), "")</f>
        <v/>
      </c>
      <c r="N239" s="64" t="str">
        <f>IF($N$13="Ja", IF(VLOOKUP(B239,'(2) Gegevens per set'!B:V, 12, FALSE) = "", "", VLOOKUP(B239,'(2) Gegevens per set'!B:V, 12, FALSE)), "")</f>
        <v/>
      </c>
      <c r="O239" s="72" t="str">
        <f>IF($O$13="Ja", IF(VLOOKUP(B239,'(2) Gegevens per set'!B:V, 13, FALSE) = "", "", VLOOKUP(B239,'(2) Gegevens per set'!B:V, 13, FALSE)), "")</f>
        <v/>
      </c>
      <c r="P239" s="64" t="str">
        <f>IF($P$13="Ja", IF(VLOOKUP(B239,'(2) Gegevens per set'!B:V, 14, FALSE) = "", "", VLOOKUP(B239,'(2) Gegevens per set'!B:V, 14, FALSE)), "")</f>
        <v/>
      </c>
      <c r="Q239" s="72" t="str">
        <f>IF($Q$13="Ja", IF(VLOOKUP(B239,'(2) Gegevens per set'!B:V, 15, FALSE) = "", "", VLOOKUP(B239,'(2) Gegevens per set'!B:V, 15, FALSE)), "")</f>
        <v/>
      </c>
      <c r="R239" s="64" t="str">
        <f>IF($R$13="Ja", IF(VLOOKUP(B239,'(2) Gegevens per set'!B:V, 16, FALSE) = "", "", VLOOKUP(B239,'(2) Gegevens per set'!B:V, 16, FALSE)), "")</f>
        <v/>
      </c>
      <c r="S239" s="72" t="str">
        <f>IF($S$13="Ja", IF(VLOOKUP(B239,'(2) Gegevens per set'!B:V, 17, FALSE) = "", "", VLOOKUP(B239,'(2) Gegevens per set'!B:V, 17, FALSE)), "")</f>
        <v/>
      </c>
      <c r="T239" s="64" t="str">
        <f>IF($T$13="Ja", IF(VLOOKUP(B239,'(2) Gegevens per set'!B:V, 18, FALSE) = "", "", VLOOKUP(B239,'(2) Gegevens per set'!B:V, 18, FALSE)), "")</f>
        <v/>
      </c>
      <c r="U239" s="72" t="str">
        <f>IF($U$13="Ja", IF(VLOOKUP(B239,'(2) Gegevens per set'!B:V, 19, FALSE) = "", "", VLOOKUP(B239,'(2) Gegevens per set'!B:V, 19, FALSE)), "")</f>
        <v/>
      </c>
      <c r="V239" s="72" t="str">
        <f>IF($V$13="Ja", IF(VLOOKUP(B239,'(2) Gegevens per set'!B:V, 20, FALSE) = "", "", VLOOKUP(B239,'(2) Gegevens per set'!B:V, 20, FALSE)), "")</f>
        <v/>
      </c>
      <c r="W239" s="72" t="str">
        <f>IF($W$13="Ja", IF(VLOOKUP(B239,'(2) Gegevens per set'!B:V, 21, FALSE) = "", "", VLOOKUP(B239,'(2) Gegevens per set'!B:V, 21, FALSE)), "")</f>
        <v/>
      </c>
      <c r="X239" s="83" t="str" cm="1">
        <f t="array" ref="X239">IF($C$6&lt;&gt;"x","",IF(OR(E239:W239&lt;&gt;""),"x",""))</f>
        <v>x</v>
      </c>
      <c r="Y239" s="83" t="str">
        <f>IF($C$8="x", IF(VLOOKUP(B239,'(2) Gegevens per set'!B:Y, 22, FALSE) = "", "", VLOOKUP(B239,'(2) Gegevens per set'!B:Y, 22, FALSE)), "")</f>
        <v/>
      </c>
      <c r="Z239" s="83" t="str">
        <f>IF($C$9="x", IF(VLOOKUP(B239,'(2) Gegevens per set'!B:Y, 23, FALSE) = "", "", VLOOKUP(B239,'(2) Gegevens per set'!B:Y, 23, FALSE)), "")</f>
        <v/>
      </c>
      <c r="AA239" s="83" t="str">
        <f>IF($C$7="x", IF(VLOOKUP(B239,'(2) Gegevens per set'!B:Y, 24, FALSE) = "", "", VLOOKUP(B239,'(2) Gegevens per set'!B:Y, 24, FALSE)), "")</f>
        <v>x</v>
      </c>
    </row>
    <row r="240" spans="2:27" x14ac:dyDescent="0.25">
      <c r="B240" s="60" t="s">
        <v>289</v>
      </c>
      <c r="C240" s="30" t="s">
        <v>290</v>
      </c>
      <c r="D240" s="30"/>
      <c r="E240" s="72" t="str">
        <f>IF($E$13="Ja", IF(VLOOKUP(B240,'(2) Gegevens per set'!B:V, 3, FALSE) = "", "", VLOOKUP(B240,'(2) Gegevens per set'!B:V, 3, FALSE)), "")</f>
        <v/>
      </c>
      <c r="F240" s="72" t="str">
        <f>IF($F$13="Ja", IF(VLOOKUP(B240,'(2) Gegevens per set'!B:V, 4, FALSE) = "", "", VLOOKUP(B240,'(2) Gegevens per set'!B:V, 4, FALSE)), "")</f>
        <v/>
      </c>
      <c r="G240" s="68" t="str">
        <f>IF($G$13="Ja", IF(VLOOKUP(B240,'(2) Gegevens per set'!B:V, 5, FALSE) = "", "", VLOOKUP(B240,'(2) Gegevens per set'!B:V, 5, FALSE)), "")</f>
        <v>x</v>
      </c>
      <c r="H240" s="64" t="str">
        <f>IF($H$13="Ja", IF(VLOOKUP(B240,'(2) Gegevens per set'!B:V, 6, FALSE) = "", "", VLOOKUP(B240,'(2) Gegevens per set'!B:V, 6, FALSE)), "")</f>
        <v/>
      </c>
      <c r="I240" s="72" t="str">
        <f>IF($I$13="Ja", IF(VLOOKUP(B240,'(2) Gegevens per set'!B:V, 7, FALSE) = "", "", VLOOKUP(B240,'(2) Gegevens per set'!B:V, 7, FALSE)), "")</f>
        <v>x</v>
      </c>
      <c r="J240" s="72" t="str">
        <f>IF($J$13="Ja", IF(VLOOKUP(B240,'(2) Gegevens per set'!B:V, 8, FALSE) = "", "", VLOOKUP(B240,'(2) Gegevens per set'!B:V, 8, FALSE)), "")</f>
        <v/>
      </c>
      <c r="K240" s="64" t="str">
        <f>IF($K$13="Ja", IF(VLOOKUP(B240,'(2) Gegevens per set'!B:V, 9, FALSE) = "", "", VLOOKUP(B240,'(2) Gegevens per set'!B:V, 9, FALSE)), "")</f>
        <v/>
      </c>
      <c r="L240" s="72" t="str">
        <f>IF($L$13="Ja", IF(VLOOKUP(B240,'(2) Gegevens per set'!B:V, 10, FALSE) = "", "", VLOOKUP(B240,'(2) Gegevens per set'!B:V, 10, FALSE)), "")</f>
        <v/>
      </c>
      <c r="M240" s="72" t="str">
        <f>IF($M$13="Ja", IF(VLOOKUP(B240,'(2) Gegevens per set'!B:V, 11, FALSE) = "", "", VLOOKUP(B240,'(2) Gegevens per set'!B:V, 11, FALSE)), "")</f>
        <v/>
      </c>
      <c r="N240" s="64" t="str">
        <f>IF($N$13="Ja", IF(VLOOKUP(B240,'(2) Gegevens per set'!B:V, 12, FALSE) = "", "", VLOOKUP(B240,'(2) Gegevens per set'!B:V, 12, FALSE)), "")</f>
        <v/>
      </c>
      <c r="O240" s="72" t="str">
        <f>IF($O$13="Ja", IF(VLOOKUP(B240,'(2) Gegevens per set'!B:V, 13, FALSE) = "", "", VLOOKUP(B240,'(2) Gegevens per set'!B:V, 13, FALSE)), "")</f>
        <v/>
      </c>
      <c r="P240" s="64" t="str">
        <f>IF($P$13="Ja", IF(VLOOKUP(B240,'(2) Gegevens per set'!B:V, 14, FALSE) = "", "", VLOOKUP(B240,'(2) Gegevens per set'!B:V, 14, FALSE)), "")</f>
        <v/>
      </c>
      <c r="Q240" s="72" t="str">
        <f>IF($Q$13="Ja", IF(VLOOKUP(B240,'(2) Gegevens per set'!B:V, 15, FALSE) = "", "", VLOOKUP(B240,'(2) Gegevens per set'!B:V, 15, FALSE)), "")</f>
        <v/>
      </c>
      <c r="R240" s="64" t="str">
        <f>IF($R$13="Ja", IF(VLOOKUP(B240,'(2) Gegevens per set'!B:V, 16, FALSE) = "", "", VLOOKUP(B240,'(2) Gegevens per set'!B:V, 16, FALSE)), "")</f>
        <v/>
      </c>
      <c r="S240" s="72" t="str">
        <f>IF($S$13="Ja", IF(VLOOKUP(B240,'(2) Gegevens per set'!B:V, 17, FALSE) = "", "", VLOOKUP(B240,'(2) Gegevens per set'!B:V, 17, FALSE)), "")</f>
        <v/>
      </c>
      <c r="T240" s="64" t="str">
        <f>IF($T$13="Ja", IF(VLOOKUP(B240,'(2) Gegevens per set'!B:V, 18, FALSE) = "", "", VLOOKUP(B240,'(2) Gegevens per set'!B:V, 18, FALSE)), "")</f>
        <v/>
      </c>
      <c r="U240" s="72" t="str">
        <f>IF($U$13="Ja", IF(VLOOKUP(B240,'(2) Gegevens per set'!B:V, 19, FALSE) = "", "", VLOOKUP(B240,'(2) Gegevens per set'!B:V, 19, FALSE)), "")</f>
        <v/>
      </c>
      <c r="V240" s="72" t="str">
        <f>IF($V$13="Ja", IF(VLOOKUP(B240,'(2) Gegevens per set'!B:V, 20, FALSE) = "", "", VLOOKUP(B240,'(2) Gegevens per set'!B:V, 20, FALSE)), "")</f>
        <v/>
      </c>
      <c r="W240" s="72" t="str">
        <f>IF($W$13="Ja", IF(VLOOKUP(B240,'(2) Gegevens per set'!B:V, 21, FALSE) = "", "", VLOOKUP(B240,'(2) Gegevens per set'!B:V, 21, FALSE)), "")</f>
        <v/>
      </c>
      <c r="X240" s="83" t="str" cm="1">
        <f t="array" ref="X240">IF($C$6&lt;&gt;"x","",IF(OR(E240:W240&lt;&gt;""),"x",""))</f>
        <v>x</v>
      </c>
      <c r="Y240" s="83" t="str">
        <f>IF($C$8="x", IF(VLOOKUP(B240,'(2) Gegevens per set'!B:Y, 22, FALSE) = "", "", VLOOKUP(B240,'(2) Gegevens per set'!B:Y, 22, FALSE)), "")</f>
        <v/>
      </c>
      <c r="Z240" s="83" t="str">
        <f>IF($C$9="x", IF(VLOOKUP(B240,'(2) Gegevens per set'!B:Y, 23, FALSE) = "", "", VLOOKUP(B240,'(2) Gegevens per set'!B:Y, 23, FALSE)), "")</f>
        <v/>
      </c>
      <c r="AA240" s="83" t="str">
        <f>IF($C$7="x", IF(VLOOKUP(B240,'(2) Gegevens per set'!B:Y, 24, FALSE) = "", "", VLOOKUP(B240,'(2) Gegevens per set'!B:Y, 24, FALSE)), "")</f>
        <v>x</v>
      </c>
    </row>
    <row r="241" spans="2:27" x14ac:dyDescent="0.25">
      <c r="B241" s="60" t="s">
        <v>291</v>
      </c>
      <c r="C241" s="30" t="s">
        <v>292</v>
      </c>
      <c r="D241" s="30"/>
      <c r="E241" s="72" t="str">
        <f>IF($E$13="Ja", IF(VLOOKUP(B241,'(2) Gegevens per set'!B:V, 3, FALSE) = "", "", VLOOKUP(B241,'(2) Gegevens per set'!B:V, 3, FALSE)), "")</f>
        <v/>
      </c>
      <c r="F241" s="72" t="str">
        <f>IF($F$13="Ja", IF(VLOOKUP(B241,'(2) Gegevens per set'!B:V, 4, FALSE) = "", "", VLOOKUP(B241,'(2) Gegevens per set'!B:V, 4, FALSE)), "")</f>
        <v/>
      </c>
      <c r="G241" s="68" t="str">
        <f>IF($G$13="Ja", IF(VLOOKUP(B241,'(2) Gegevens per set'!B:V, 5, FALSE) = "", "", VLOOKUP(B241,'(2) Gegevens per set'!B:V, 5, FALSE)), "")</f>
        <v>x</v>
      </c>
      <c r="H241" s="64" t="str">
        <f>IF($H$13="Ja", IF(VLOOKUP(B241,'(2) Gegevens per set'!B:V, 6, FALSE) = "", "", VLOOKUP(B241,'(2) Gegevens per set'!B:V, 6, FALSE)), "")</f>
        <v/>
      </c>
      <c r="I241" s="72" t="str">
        <f>IF($I$13="Ja", IF(VLOOKUP(B241,'(2) Gegevens per set'!B:V, 7, FALSE) = "", "", VLOOKUP(B241,'(2) Gegevens per set'!B:V, 7, FALSE)), "")</f>
        <v>x</v>
      </c>
      <c r="J241" s="72" t="str">
        <f>IF($J$13="Ja", IF(VLOOKUP(B241,'(2) Gegevens per set'!B:V, 8, FALSE) = "", "", VLOOKUP(B241,'(2) Gegevens per set'!B:V, 8, FALSE)), "")</f>
        <v/>
      </c>
      <c r="K241" s="64" t="str">
        <f>IF($K$13="Ja", IF(VLOOKUP(B241,'(2) Gegevens per set'!B:V, 9, FALSE) = "", "", VLOOKUP(B241,'(2) Gegevens per set'!B:V, 9, FALSE)), "")</f>
        <v/>
      </c>
      <c r="L241" s="72" t="str">
        <f>IF($L$13="Ja", IF(VLOOKUP(B241,'(2) Gegevens per set'!B:V, 10, FALSE) = "", "", VLOOKUP(B241,'(2) Gegevens per set'!B:V, 10, FALSE)), "")</f>
        <v/>
      </c>
      <c r="M241" s="72" t="str">
        <f>IF($M$13="Ja", IF(VLOOKUP(B241,'(2) Gegevens per set'!B:V, 11, FALSE) = "", "", VLOOKUP(B241,'(2) Gegevens per set'!B:V, 11, FALSE)), "")</f>
        <v/>
      </c>
      <c r="N241" s="64" t="str">
        <f>IF($N$13="Ja", IF(VLOOKUP(B241,'(2) Gegevens per set'!B:V, 12, FALSE) = "", "", VLOOKUP(B241,'(2) Gegevens per set'!B:V, 12, FALSE)), "")</f>
        <v/>
      </c>
      <c r="O241" s="72" t="str">
        <f>IF($O$13="Ja", IF(VLOOKUP(B241,'(2) Gegevens per set'!B:V, 13, FALSE) = "", "", VLOOKUP(B241,'(2) Gegevens per set'!B:V, 13, FALSE)), "")</f>
        <v/>
      </c>
      <c r="P241" s="64" t="str">
        <f>IF($P$13="Ja", IF(VLOOKUP(B241,'(2) Gegevens per set'!B:V, 14, FALSE) = "", "", VLOOKUP(B241,'(2) Gegevens per set'!B:V, 14, FALSE)), "")</f>
        <v/>
      </c>
      <c r="Q241" s="72" t="str">
        <f>IF($Q$13="Ja", IF(VLOOKUP(B241,'(2) Gegevens per set'!B:V, 15, FALSE) = "", "", VLOOKUP(B241,'(2) Gegevens per set'!B:V, 15, FALSE)), "")</f>
        <v/>
      </c>
      <c r="R241" s="64" t="str">
        <f>IF($R$13="Ja", IF(VLOOKUP(B241,'(2) Gegevens per set'!B:V, 16, FALSE) = "", "", VLOOKUP(B241,'(2) Gegevens per set'!B:V, 16, FALSE)), "")</f>
        <v/>
      </c>
      <c r="S241" s="72" t="str">
        <f>IF($S$13="Ja", IF(VLOOKUP(B241,'(2) Gegevens per set'!B:V, 17, FALSE) = "", "", VLOOKUP(B241,'(2) Gegevens per set'!B:V, 17, FALSE)), "")</f>
        <v/>
      </c>
      <c r="T241" s="64" t="str">
        <f>IF($T$13="Ja", IF(VLOOKUP(B241,'(2) Gegevens per set'!B:V, 18, FALSE) = "", "", VLOOKUP(B241,'(2) Gegevens per set'!B:V, 18, FALSE)), "")</f>
        <v/>
      </c>
      <c r="U241" s="72" t="str">
        <f>IF($U$13="Ja", IF(VLOOKUP(B241,'(2) Gegevens per set'!B:V, 19, FALSE) = "", "", VLOOKUP(B241,'(2) Gegevens per set'!B:V, 19, FALSE)), "")</f>
        <v/>
      </c>
      <c r="V241" s="72" t="str">
        <f>IF($V$13="Ja", IF(VLOOKUP(B241,'(2) Gegevens per set'!B:V, 20, FALSE) = "", "", VLOOKUP(B241,'(2) Gegevens per set'!B:V, 20, FALSE)), "")</f>
        <v/>
      </c>
      <c r="W241" s="72" t="str">
        <f>IF($W$13="Ja", IF(VLOOKUP(B241,'(2) Gegevens per set'!B:V, 21, FALSE) = "", "", VLOOKUP(B241,'(2) Gegevens per set'!B:V, 21, FALSE)), "")</f>
        <v/>
      </c>
      <c r="X241" s="83" t="str" cm="1">
        <f t="array" ref="X241">IF($C$6&lt;&gt;"x","",IF(OR(E241:W241&lt;&gt;""),"x",""))</f>
        <v>x</v>
      </c>
      <c r="Y241" s="83" t="str">
        <f>IF($C$8="x", IF(VLOOKUP(B241,'(2) Gegevens per set'!B:Y, 22, FALSE) = "", "", VLOOKUP(B241,'(2) Gegevens per set'!B:Y, 22, FALSE)), "")</f>
        <v/>
      </c>
      <c r="Z241" s="83" t="str">
        <f>IF($C$9="x", IF(VLOOKUP(B241,'(2) Gegevens per set'!B:Y, 23, FALSE) = "", "", VLOOKUP(B241,'(2) Gegevens per set'!B:Y, 23, FALSE)), "")</f>
        <v/>
      </c>
      <c r="AA241" s="83" t="str">
        <f>IF($C$7="x", IF(VLOOKUP(B241,'(2) Gegevens per set'!B:Y, 24, FALSE) = "", "", VLOOKUP(B241,'(2) Gegevens per set'!B:Y, 24, FALSE)), "")</f>
        <v>x</v>
      </c>
    </row>
    <row r="242" spans="2:27" x14ac:dyDescent="0.25">
      <c r="B242" s="60" t="s">
        <v>293</v>
      </c>
      <c r="C242" s="30" t="s">
        <v>294</v>
      </c>
      <c r="D242" s="30"/>
      <c r="E242" s="72" t="str">
        <f>IF($E$13="Ja", IF(VLOOKUP(B242,'(2) Gegevens per set'!B:V, 3, FALSE) = "", "", VLOOKUP(B242,'(2) Gegevens per set'!B:V, 3, FALSE)), "")</f>
        <v/>
      </c>
      <c r="F242" s="72" t="str">
        <f>IF($F$13="Ja", IF(VLOOKUP(B242,'(2) Gegevens per set'!B:V, 4, FALSE) = "", "", VLOOKUP(B242,'(2) Gegevens per set'!B:V, 4, FALSE)), "")</f>
        <v/>
      </c>
      <c r="G242" s="68" t="str">
        <f>IF($G$13="Ja", IF(VLOOKUP(B242,'(2) Gegevens per set'!B:V, 5, FALSE) = "", "", VLOOKUP(B242,'(2) Gegevens per set'!B:V, 5, FALSE)), "")</f>
        <v>x</v>
      </c>
      <c r="H242" s="64" t="str">
        <f>IF($H$13="Ja", IF(VLOOKUP(B242,'(2) Gegevens per set'!B:V, 6, FALSE) = "", "", VLOOKUP(B242,'(2) Gegevens per set'!B:V, 6, FALSE)), "")</f>
        <v/>
      </c>
      <c r="I242" s="72" t="str">
        <f>IF($I$13="Ja", IF(VLOOKUP(B242,'(2) Gegevens per set'!B:V, 7, FALSE) = "", "", VLOOKUP(B242,'(2) Gegevens per set'!B:V, 7, FALSE)), "")</f>
        <v>x</v>
      </c>
      <c r="J242" s="72" t="str">
        <f>IF($J$13="Ja", IF(VLOOKUP(B242,'(2) Gegevens per set'!B:V, 8, FALSE) = "", "", VLOOKUP(B242,'(2) Gegevens per set'!B:V, 8, FALSE)), "")</f>
        <v/>
      </c>
      <c r="K242" s="64" t="str">
        <f>IF($K$13="Ja", IF(VLOOKUP(B242,'(2) Gegevens per set'!B:V, 9, FALSE) = "", "", VLOOKUP(B242,'(2) Gegevens per set'!B:V, 9, FALSE)), "")</f>
        <v/>
      </c>
      <c r="L242" s="72" t="str">
        <f>IF($L$13="Ja", IF(VLOOKUP(B242,'(2) Gegevens per set'!B:V, 10, FALSE) = "", "", VLOOKUP(B242,'(2) Gegevens per set'!B:V, 10, FALSE)), "")</f>
        <v/>
      </c>
      <c r="M242" s="72" t="str">
        <f>IF($M$13="Ja", IF(VLOOKUP(B242,'(2) Gegevens per set'!B:V, 11, FALSE) = "", "", VLOOKUP(B242,'(2) Gegevens per set'!B:V, 11, FALSE)), "")</f>
        <v/>
      </c>
      <c r="N242" s="64" t="str">
        <f>IF($N$13="Ja", IF(VLOOKUP(B242,'(2) Gegevens per set'!B:V, 12, FALSE) = "", "", VLOOKUP(B242,'(2) Gegevens per set'!B:V, 12, FALSE)), "")</f>
        <v/>
      </c>
      <c r="O242" s="72" t="str">
        <f>IF($O$13="Ja", IF(VLOOKUP(B242,'(2) Gegevens per set'!B:V, 13, FALSE) = "", "", VLOOKUP(B242,'(2) Gegevens per set'!B:V, 13, FALSE)), "")</f>
        <v/>
      </c>
      <c r="P242" s="64" t="str">
        <f>IF($P$13="Ja", IF(VLOOKUP(B242,'(2) Gegevens per set'!B:V, 14, FALSE) = "", "", VLOOKUP(B242,'(2) Gegevens per set'!B:V, 14, FALSE)), "")</f>
        <v/>
      </c>
      <c r="Q242" s="72" t="str">
        <f>IF($Q$13="Ja", IF(VLOOKUP(B242,'(2) Gegevens per set'!B:V, 15, FALSE) = "", "", VLOOKUP(B242,'(2) Gegevens per set'!B:V, 15, FALSE)), "")</f>
        <v/>
      </c>
      <c r="R242" s="64" t="str">
        <f>IF($R$13="Ja", IF(VLOOKUP(B242,'(2) Gegevens per set'!B:V, 16, FALSE) = "", "", VLOOKUP(B242,'(2) Gegevens per set'!B:V, 16, FALSE)), "")</f>
        <v/>
      </c>
      <c r="S242" s="72" t="str">
        <f>IF($S$13="Ja", IF(VLOOKUP(B242,'(2) Gegevens per set'!B:V, 17, FALSE) = "", "", VLOOKUP(B242,'(2) Gegevens per set'!B:V, 17, FALSE)), "")</f>
        <v/>
      </c>
      <c r="T242" s="64" t="str">
        <f>IF($T$13="Ja", IF(VLOOKUP(B242,'(2) Gegevens per set'!B:V, 18, FALSE) = "", "", VLOOKUP(B242,'(2) Gegevens per set'!B:V, 18, FALSE)), "")</f>
        <v/>
      </c>
      <c r="U242" s="72" t="str">
        <f>IF($U$13="Ja", IF(VLOOKUP(B242,'(2) Gegevens per set'!B:V, 19, FALSE) = "", "", VLOOKUP(B242,'(2) Gegevens per set'!B:V, 19, FALSE)), "")</f>
        <v/>
      </c>
      <c r="V242" s="72" t="str">
        <f>IF($V$13="Ja", IF(VLOOKUP(B242,'(2) Gegevens per set'!B:V, 20, FALSE) = "", "", VLOOKUP(B242,'(2) Gegevens per set'!B:V, 20, FALSE)), "")</f>
        <v/>
      </c>
      <c r="W242" s="72" t="str">
        <f>IF($W$13="Ja", IF(VLOOKUP(B242,'(2) Gegevens per set'!B:V, 21, FALSE) = "", "", VLOOKUP(B242,'(2) Gegevens per set'!B:V, 21, FALSE)), "")</f>
        <v/>
      </c>
      <c r="X242" s="83" t="str" cm="1">
        <f t="array" ref="X242">IF($C$6&lt;&gt;"x","",IF(OR(E242:W242&lt;&gt;""),"x",""))</f>
        <v>x</v>
      </c>
      <c r="Y242" s="83" t="str">
        <f>IF($C$8="x", IF(VLOOKUP(B242,'(2) Gegevens per set'!B:Y, 22, FALSE) = "", "", VLOOKUP(B242,'(2) Gegevens per set'!B:Y, 22, FALSE)), "")</f>
        <v/>
      </c>
      <c r="Z242" s="83" t="str">
        <f>IF($C$9="x", IF(VLOOKUP(B242,'(2) Gegevens per set'!B:Y, 23, FALSE) = "", "", VLOOKUP(B242,'(2) Gegevens per set'!B:Y, 23, FALSE)), "")</f>
        <v/>
      </c>
      <c r="AA242" s="83" t="str">
        <f>IF($C$7="x", IF(VLOOKUP(B242,'(2) Gegevens per set'!B:Y, 24, FALSE) = "", "", VLOOKUP(B242,'(2) Gegevens per set'!B:Y, 24, FALSE)), "")</f>
        <v>x</v>
      </c>
    </row>
    <row r="243" spans="2:27" x14ac:dyDescent="0.25">
      <c r="B243" s="60" t="s">
        <v>295</v>
      </c>
      <c r="C243" s="30" t="s">
        <v>296</v>
      </c>
      <c r="D243" s="30"/>
      <c r="E243" s="72" t="str">
        <f>IF($E$13="Ja", IF(VLOOKUP(B243,'(2) Gegevens per set'!B:V, 3, FALSE) = "", "", VLOOKUP(B243,'(2) Gegevens per set'!B:V, 3, FALSE)), "")</f>
        <v/>
      </c>
      <c r="F243" s="72" t="str">
        <f>IF($F$13="Ja", IF(VLOOKUP(B243,'(2) Gegevens per set'!B:V, 4, FALSE) = "", "", VLOOKUP(B243,'(2) Gegevens per set'!B:V, 4, FALSE)), "")</f>
        <v/>
      </c>
      <c r="G243" s="68" t="str">
        <f>IF($G$13="Ja", IF(VLOOKUP(B243,'(2) Gegevens per set'!B:V, 5, FALSE) = "", "", VLOOKUP(B243,'(2) Gegevens per set'!B:V, 5, FALSE)), "")</f>
        <v/>
      </c>
      <c r="H243" s="64" t="str">
        <f>IF($H$13="Ja", IF(VLOOKUP(B243,'(2) Gegevens per set'!B:V, 6, FALSE) = "", "", VLOOKUP(B243,'(2) Gegevens per set'!B:V, 6, FALSE)), "")</f>
        <v/>
      </c>
      <c r="I243" s="72" t="str">
        <f>IF($I$13="Ja", IF(VLOOKUP(B243,'(2) Gegevens per set'!B:V, 7, FALSE) = "", "", VLOOKUP(B243,'(2) Gegevens per set'!B:V, 7, FALSE)), "")</f>
        <v>x</v>
      </c>
      <c r="J243" s="72" t="str">
        <f>IF($J$13="Ja", IF(VLOOKUP(B243,'(2) Gegevens per set'!B:V, 8, FALSE) = "", "", VLOOKUP(B243,'(2) Gegevens per set'!B:V, 8, FALSE)), "")</f>
        <v>x</v>
      </c>
      <c r="K243" s="64" t="str">
        <f>IF($K$13="Ja", IF(VLOOKUP(B243,'(2) Gegevens per set'!B:V, 9, FALSE) = "", "", VLOOKUP(B243,'(2) Gegevens per set'!B:V, 9, FALSE)), "")</f>
        <v/>
      </c>
      <c r="L243" s="72" t="str">
        <f>IF($L$13="Ja", IF(VLOOKUP(B243,'(2) Gegevens per set'!B:V, 10, FALSE) = "", "", VLOOKUP(B243,'(2) Gegevens per set'!B:V, 10, FALSE)), "")</f>
        <v/>
      </c>
      <c r="M243" s="72" t="str">
        <f>IF($M$13="Ja", IF(VLOOKUP(B243,'(2) Gegevens per set'!B:V, 11, FALSE) = "", "", VLOOKUP(B243,'(2) Gegevens per set'!B:V, 11, FALSE)), "")</f>
        <v/>
      </c>
      <c r="N243" s="64" t="str">
        <f>IF($N$13="Ja", IF(VLOOKUP(B243,'(2) Gegevens per set'!B:V, 12, FALSE) = "", "", VLOOKUP(B243,'(2) Gegevens per set'!B:V, 12, FALSE)), "")</f>
        <v/>
      </c>
      <c r="O243" s="72" t="str">
        <f>IF($O$13="Ja", IF(VLOOKUP(B243,'(2) Gegevens per set'!B:V, 13, FALSE) = "", "", VLOOKUP(B243,'(2) Gegevens per set'!B:V, 13, FALSE)), "")</f>
        <v/>
      </c>
      <c r="P243" s="64" t="str">
        <f>IF($P$13="Ja", IF(VLOOKUP(B243,'(2) Gegevens per set'!B:V, 14, FALSE) = "", "", VLOOKUP(B243,'(2) Gegevens per set'!B:V, 14, FALSE)), "")</f>
        <v/>
      </c>
      <c r="Q243" s="72" t="str">
        <f>IF($Q$13="Ja", IF(VLOOKUP(B243,'(2) Gegevens per set'!B:V, 15, FALSE) = "", "", VLOOKUP(B243,'(2) Gegevens per set'!B:V, 15, FALSE)), "")</f>
        <v/>
      </c>
      <c r="R243" s="64" t="str">
        <f>IF($R$13="Ja", IF(VLOOKUP(B243,'(2) Gegevens per set'!B:V, 16, FALSE) = "", "", VLOOKUP(B243,'(2) Gegevens per set'!B:V, 16, FALSE)), "")</f>
        <v/>
      </c>
      <c r="S243" s="72" t="str">
        <f>IF($S$13="Ja", IF(VLOOKUP(B243,'(2) Gegevens per set'!B:V, 17, FALSE) = "", "", VLOOKUP(B243,'(2) Gegevens per set'!B:V, 17, FALSE)), "")</f>
        <v/>
      </c>
      <c r="T243" s="64" t="str">
        <f>IF($T$13="Ja", IF(VLOOKUP(B243,'(2) Gegevens per set'!B:V, 18, FALSE) = "", "", VLOOKUP(B243,'(2) Gegevens per set'!B:V, 18, FALSE)), "")</f>
        <v/>
      </c>
      <c r="U243" s="72" t="str">
        <f>IF($U$13="Ja", IF(VLOOKUP(B243,'(2) Gegevens per set'!B:V, 19, FALSE) = "", "", VLOOKUP(B243,'(2) Gegevens per set'!B:V, 19, FALSE)), "")</f>
        <v/>
      </c>
      <c r="V243" s="72" t="str">
        <f>IF($V$13="Ja", IF(VLOOKUP(B243,'(2) Gegevens per set'!B:V, 20, FALSE) = "", "", VLOOKUP(B243,'(2) Gegevens per set'!B:V, 20, FALSE)), "")</f>
        <v/>
      </c>
      <c r="W243" s="72" t="str">
        <f>IF($W$13="Ja", IF(VLOOKUP(B243,'(2) Gegevens per set'!B:V, 21, FALSE) = "", "", VLOOKUP(B243,'(2) Gegevens per set'!B:V, 21, FALSE)), "")</f>
        <v/>
      </c>
      <c r="X243" s="83" t="str" cm="1">
        <f t="array" ref="X243">IF($C$6&lt;&gt;"x","",IF(OR(E243:W243&lt;&gt;""),"x",""))</f>
        <v>x</v>
      </c>
      <c r="Y243" s="83" t="str">
        <f>IF($C$8="x", IF(VLOOKUP(B243,'(2) Gegevens per set'!B:Y, 22, FALSE) = "", "", VLOOKUP(B243,'(2) Gegevens per set'!B:Y, 22, FALSE)), "")</f>
        <v/>
      </c>
      <c r="Z243" s="83" t="str">
        <f>IF($C$9="x", IF(VLOOKUP(B243,'(2) Gegevens per set'!B:Y, 23, FALSE) = "", "", VLOOKUP(B243,'(2) Gegevens per set'!B:Y, 23, FALSE)), "")</f>
        <v/>
      </c>
      <c r="AA243" s="83" t="str">
        <f>IF($C$7="x", IF(VLOOKUP(B243,'(2) Gegevens per set'!B:Y, 24, FALSE) = "", "", VLOOKUP(B243,'(2) Gegevens per set'!B:Y, 24, FALSE)), "")</f>
        <v/>
      </c>
    </row>
    <row r="244" spans="2:27" x14ac:dyDescent="0.25">
      <c r="B244" s="60" t="s">
        <v>297</v>
      </c>
      <c r="C244" s="30" t="s">
        <v>298</v>
      </c>
      <c r="D244" s="30"/>
      <c r="E244" s="72" t="str">
        <f>IF($E$13="Ja", IF(VLOOKUP(B244,'(2) Gegevens per set'!B:V, 3, FALSE) = "", "", VLOOKUP(B244,'(2) Gegevens per set'!B:V, 3, FALSE)), "")</f>
        <v/>
      </c>
      <c r="F244" s="72" t="str">
        <f>IF($F$13="Ja", IF(VLOOKUP(B244,'(2) Gegevens per set'!B:V, 4, FALSE) = "", "", VLOOKUP(B244,'(2) Gegevens per set'!B:V, 4, FALSE)), "")</f>
        <v/>
      </c>
      <c r="G244" s="68" t="str">
        <f>IF($G$13="Ja", IF(VLOOKUP(B244,'(2) Gegevens per set'!B:V, 5, FALSE) = "", "", VLOOKUP(B244,'(2) Gegevens per set'!B:V, 5, FALSE)), "")</f>
        <v>x</v>
      </c>
      <c r="H244" s="64" t="str">
        <f>IF($H$13="Ja", IF(VLOOKUP(B244,'(2) Gegevens per set'!B:V, 6, FALSE) = "", "", VLOOKUP(B244,'(2) Gegevens per set'!B:V, 6, FALSE)), "")</f>
        <v/>
      </c>
      <c r="I244" s="72" t="str">
        <f>IF($I$13="Ja", IF(VLOOKUP(B244,'(2) Gegevens per set'!B:V, 7, FALSE) = "", "", VLOOKUP(B244,'(2) Gegevens per set'!B:V, 7, FALSE)), "")</f>
        <v>x</v>
      </c>
      <c r="J244" s="72" t="str">
        <f>IF($J$13="Ja", IF(VLOOKUP(B244,'(2) Gegevens per set'!B:V, 8, FALSE) = "", "", VLOOKUP(B244,'(2) Gegevens per set'!B:V, 8, FALSE)), "")</f>
        <v/>
      </c>
      <c r="K244" s="64" t="str">
        <f>IF($K$13="Ja", IF(VLOOKUP(B244,'(2) Gegevens per set'!B:V, 9, FALSE) = "", "", VLOOKUP(B244,'(2) Gegevens per set'!B:V, 9, FALSE)), "")</f>
        <v/>
      </c>
      <c r="L244" s="72" t="str">
        <f>IF($L$13="Ja", IF(VLOOKUP(B244,'(2) Gegevens per set'!B:V, 10, FALSE) = "", "", VLOOKUP(B244,'(2) Gegevens per set'!B:V, 10, FALSE)), "")</f>
        <v/>
      </c>
      <c r="M244" s="72" t="str">
        <f>IF($M$13="Ja", IF(VLOOKUP(B244,'(2) Gegevens per set'!B:V, 11, FALSE) = "", "", VLOOKUP(B244,'(2) Gegevens per set'!B:V, 11, FALSE)), "")</f>
        <v/>
      </c>
      <c r="N244" s="64" t="str">
        <f>IF($N$13="Ja", IF(VLOOKUP(B244,'(2) Gegevens per set'!B:V, 12, FALSE) = "", "", VLOOKUP(B244,'(2) Gegevens per set'!B:V, 12, FALSE)), "")</f>
        <v/>
      </c>
      <c r="O244" s="72" t="str">
        <f>IF($O$13="Ja", IF(VLOOKUP(B244,'(2) Gegevens per set'!B:V, 13, FALSE) = "", "", VLOOKUP(B244,'(2) Gegevens per set'!B:V, 13, FALSE)), "")</f>
        <v/>
      </c>
      <c r="P244" s="64" t="str">
        <f>IF($P$13="Ja", IF(VLOOKUP(B244,'(2) Gegevens per set'!B:V, 14, FALSE) = "", "", VLOOKUP(B244,'(2) Gegevens per set'!B:V, 14, FALSE)), "")</f>
        <v/>
      </c>
      <c r="Q244" s="72" t="str">
        <f>IF($Q$13="Ja", IF(VLOOKUP(B244,'(2) Gegevens per set'!B:V, 15, FALSE) = "", "", VLOOKUP(B244,'(2) Gegevens per set'!B:V, 15, FALSE)), "")</f>
        <v/>
      </c>
      <c r="R244" s="64" t="str">
        <f>IF($R$13="Ja", IF(VLOOKUP(B244,'(2) Gegevens per set'!B:V, 16, FALSE) = "", "", VLOOKUP(B244,'(2) Gegevens per set'!B:V, 16, FALSE)), "")</f>
        <v/>
      </c>
      <c r="S244" s="72" t="str">
        <f>IF($S$13="Ja", IF(VLOOKUP(B244,'(2) Gegevens per set'!B:V, 17, FALSE) = "", "", VLOOKUP(B244,'(2) Gegevens per set'!B:V, 17, FALSE)), "")</f>
        <v/>
      </c>
      <c r="T244" s="64" t="str">
        <f>IF($T$13="Ja", IF(VLOOKUP(B244,'(2) Gegevens per set'!B:V, 18, FALSE) = "", "", VLOOKUP(B244,'(2) Gegevens per set'!B:V, 18, FALSE)), "")</f>
        <v/>
      </c>
      <c r="U244" s="72" t="str">
        <f>IF($U$13="Ja", IF(VLOOKUP(B244,'(2) Gegevens per set'!B:V, 19, FALSE) = "", "", VLOOKUP(B244,'(2) Gegevens per set'!B:V, 19, FALSE)), "")</f>
        <v/>
      </c>
      <c r="V244" s="72" t="str">
        <f>IF($V$13="Ja", IF(VLOOKUP(B244,'(2) Gegevens per set'!B:V, 20, FALSE) = "", "", VLOOKUP(B244,'(2) Gegevens per set'!B:V, 20, FALSE)), "")</f>
        <v/>
      </c>
      <c r="W244" s="72" t="str">
        <f>IF($W$13="Ja", IF(VLOOKUP(B244,'(2) Gegevens per set'!B:V, 21, FALSE) = "", "", VLOOKUP(B244,'(2) Gegevens per set'!B:V, 21, FALSE)), "")</f>
        <v/>
      </c>
      <c r="X244" s="83" t="str" cm="1">
        <f t="array" ref="X244">IF($C$6&lt;&gt;"x","",IF(OR(E244:W244&lt;&gt;""),"x",""))</f>
        <v>x</v>
      </c>
      <c r="Y244" s="83" t="str">
        <f>IF($C$8="x", IF(VLOOKUP(B244,'(2) Gegevens per set'!B:Y, 22, FALSE) = "", "", VLOOKUP(B244,'(2) Gegevens per set'!B:Y, 22, FALSE)), "")</f>
        <v/>
      </c>
      <c r="Z244" s="83" t="str">
        <f>IF($C$9="x", IF(VLOOKUP(B244,'(2) Gegevens per set'!B:Y, 23, FALSE) = "", "", VLOOKUP(B244,'(2) Gegevens per set'!B:Y, 23, FALSE)), "")</f>
        <v/>
      </c>
      <c r="AA244" s="83" t="str">
        <f>IF($C$7="x", IF(VLOOKUP(B244,'(2) Gegevens per set'!B:Y, 24, FALSE) = "", "", VLOOKUP(B244,'(2) Gegevens per set'!B:Y, 24, FALSE)), "")</f>
        <v>x</v>
      </c>
    </row>
    <row r="245" spans="2:27" x14ac:dyDescent="0.25">
      <c r="B245" s="60" t="s">
        <v>299</v>
      </c>
      <c r="C245" s="30" t="s">
        <v>300</v>
      </c>
      <c r="D245" s="30"/>
      <c r="E245" s="72" t="str">
        <f>IF($E$13="Ja", IF(VLOOKUP(B245,'(2) Gegevens per set'!B:V, 3, FALSE) = "", "", VLOOKUP(B245,'(2) Gegevens per set'!B:V, 3, FALSE)), "")</f>
        <v/>
      </c>
      <c r="F245" s="72" t="str">
        <f>IF($F$13="Ja", IF(VLOOKUP(B245,'(2) Gegevens per set'!B:V, 4, FALSE) = "", "", VLOOKUP(B245,'(2) Gegevens per set'!B:V, 4, FALSE)), "")</f>
        <v/>
      </c>
      <c r="G245" s="68" t="str">
        <f>IF($G$13="Ja", IF(VLOOKUP(B245,'(2) Gegevens per set'!B:V, 5, FALSE) = "", "", VLOOKUP(B245,'(2) Gegevens per set'!B:V, 5, FALSE)), "")</f>
        <v>x</v>
      </c>
      <c r="H245" s="64" t="str">
        <f>IF($H$13="Ja", IF(VLOOKUP(B245,'(2) Gegevens per set'!B:V, 6, FALSE) = "", "", VLOOKUP(B245,'(2) Gegevens per set'!B:V, 6, FALSE)), "")</f>
        <v/>
      </c>
      <c r="I245" s="72" t="str">
        <f>IF($I$13="Ja", IF(VLOOKUP(B245,'(2) Gegevens per set'!B:V, 7, FALSE) = "", "", VLOOKUP(B245,'(2) Gegevens per set'!B:V, 7, FALSE)), "")</f>
        <v>x</v>
      </c>
      <c r="J245" s="72" t="str">
        <f>IF($J$13="Ja", IF(VLOOKUP(B245,'(2) Gegevens per set'!B:V, 8, FALSE) = "", "", VLOOKUP(B245,'(2) Gegevens per set'!B:V, 8, FALSE)), "")</f>
        <v/>
      </c>
      <c r="K245" s="64" t="str">
        <f>IF($K$13="Ja", IF(VLOOKUP(B245,'(2) Gegevens per set'!B:V, 9, FALSE) = "", "", VLOOKUP(B245,'(2) Gegevens per set'!B:V, 9, FALSE)), "")</f>
        <v/>
      </c>
      <c r="L245" s="72" t="str">
        <f>IF($L$13="Ja", IF(VLOOKUP(B245,'(2) Gegevens per set'!B:V, 10, FALSE) = "", "", VLOOKUP(B245,'(2) Gegevens per set'!B:V, 10, FALSE)), "")</f>
        <v/>
      </c>
      <c r="M245" s="72" t="str">
        <f>IF($M$13="Ja", IF(VLOOKUP(B245,'(2) Gegevens per set'!B:V, 11, FALSE) = "", "", VLOOKUP(B245,'(2) Gegevens per set'!B:V, 11, FALSE)), "")</f>
        <v/>
      </c>
      <c r="N245" s="64" t="str">
        <f>IF($N$13="Ja", IF(VLOOKUP(B245,'(2) Gegevens per set'!B:V, 12, FALSE) = "", "", VLOOKUP(B245,'(2) Gegevens per set'!B:V, 12, FALSE)), "")</f>
        <v/>
      </c>
      <c r="O245" s="72" t="str">
        <f>IF($O$13="Ja", IF(VLOOKUP(B245,'(2) Gegevens per set'!B:V, 13, FALSE) = "", "", VLOOKUP(B245,'(2) Gegevens per set'!B:V, 13, FALSE)), "")</f>
        <v/>
      </c>
      <c r="P245" s="64" t="str">
        <f>IF($P$13="Ja", IF(VLOOKUP(B245,'(2) Gegevens per set'!B:V, 14, FALSE) = "", "", VLOOKUP(B245,'(2) Gegevens per set'!B:V, 14, FALSE)), "")</f>
        <v/>
      </c>
      <c r="Q245" s="72" t="str">
        <f>IF($Q$13="Ja", IF(VLOOKUP(B245,'(2) Gegevens per set'!B:V, 15, FALSE) = "", "", VLOOKUP(B245,'(2) Gegevens per set'!B:V, 15, FALSE)), "")</f>
        <v/>
      </c>
      <c r="R245" s="64" t="str">
        <f>IF($R$13="Ja", IF(VLOOKUP(B245,'(2) Gegevens per set'!B:V, 16, FALSE) = "", "", VLOOKUP(B245,'(2) Gegevens per set'!B:V, 16, FALSE)), "")</f>
        <v/>
      </c>
      <c r="S245" s="72" t="str">
        <f>IF($S$13="Ja", IF(VLOOKUP(B245,'(2) Gegevens per set'!B:V, 17, FALSE) = "", "", VLOOKUP(B245,'(2) Gegevens per set'!B:V, 17, FALSE)), "")</f>
        <v/>
      </c>
      <c r="T245" s="64" t="str">
        <f>IF($T$13="Ja", IF(VLOOKUP(B245,'(2) Gegevens per set'!B:V, 18, FALSE) = "", "", VLOOKUP(B245,'(2) Gegevens per set'!B:V, 18, FALSE)), "")</f>
        <v/>
      </c>
      <c r="U245" s="72" t="str">
        <f>IF($U$13="Ja", IF(VLOOKUP(B245,'(2) Gegevens per set'!B:V, 19, FALSE) = "", "", VLOOKUP(B245,'(2) Gegevens per set'!B:V, 19, FALSE)), "")</f>
        <v/>
      </c>
      <c r="V245" s="72" t="str">
        <f>IF($V$13="Ja", IF(VLOOKUP(B245,'(2) Gegevens per set'!B:V, 20, FALSE) = "", "", VLOOKUP(B245,'(2) Gegevens per set'!B:V, 20, FALSE)), "")</f>
        <v/>
      </c>
      <c r="W245" s="72" t="str">
        <f>IF($W$13="Ja", IF(VLOOKUP(B245,'(2) Gegevens per set'!B:V, 21, FALSE) = "", "", VLOOKUP(B245,'(2) Gegevens per set'!B:V, 21, FALSE)), "")</f>
        <v/>
      </c>
      <c r="X245" s="83" t="str" cm="1">
        <f t="array" ref="X245">IF($C$6&lt;&gt;"x","",IF(OR(E245:W245&lt;&gt;""),"x",""))</f>
        <v>x</v>
      </c>
      <c r="Y245" s="83" t="str">
        <f>IF($C$8="x", IF(VLOOKUP(B245,'(2) Gegevens per set'!B:Y, 22, FALSE) = "", "", VLOOKUP(B245,'(2) Gegevens per set'!B:Y, 22, FALSE)), "")</f>
        <v/>
      </c>
      <c r="Z245" s="83" t="str">
        <f>IF($C$9="x", IF(VLOOKUP(B245,'(2) Gegevens per set'!B:Y, 23, FALSE) = "", "", VLOOKUP(B245,'(2) Gegevens per set'!B:Y, 23, FALSE)), "")</f>
        <v/>
      </c>
      <c r="AA245" s="83" t="str">
        <f>IF($C$7="x", IF(VLOOKUP(B245,'(2) Gegevens per set'!B:Y, 24, FALSE) = "", "", VLOOKUP(B245,'(2) Gegevens per set'!B:Y, 24, FALSE)), "")</f>
        <v>x</v>
      </c>
    </row>
    <row r="246" spans="2:27" x14ac:dyDescent="0.25">
      <c r="B246" s="60" t="s">
        <v>301</v>
      </c>
      <c r="C246" s="30" t="s">
        <v>302</v>
      </c>
      <c r="D246" s="30"/>
      <c r="E246" s="72" t="str">
        <f>IF($E$13="Ja", IF(VLOOKUP(B246,'(2) Gegevens per set'!B:V, 3, FALSE) = "", "", VLOOKUP(B246,'(2) Gegevens per set'!B:V, 3, FALSE)), "")</f>
        <v/>
      </c>
      <c r="F246" s="72" t="str">
        <f>IF($F$13="Ja", IF(VLOOKUP(B246,'(2) Gegevens per set'!B:V, 4, FALSE) = "", "", VLOOKUP(B246,'(2) Gegevens per set'!B:V, 4, FALSE)), "")</f>
        <v/>
      </c>
      <c r="G246" s="68" t="str">
        <f>IF($G$13="Ja", IF(VLOOKUP(B246,'(2) Gegevens per set'!B:V, 5, FALSE) = "", "", VLOOKUP(B246,'(2) Gegevens per set'!B:V, 5, FALSE)), "")</f>
        <v>x</v>
      </c>
      <c r="H246" s="64" t="str">
        <f>IF($H$13="Ja", IF(VLOOKUP(B246,'(2) Gegevens per set'!B:V, 6, FALSE) = "", "", VLOOKUP(B246,'(2) Gegevens per set'!B:V, 6, FALSE)), "")</f>
        <v/>
      </c>
      <c r="I246" s="72" t="str">
        <f>IF($I$13="Ja", IF(VLOOKUP(B246,'(2) Gegevens per set'!B:V, 7, FALSE) = "", "", VLOOKUP(B246,'(2) Gegevens per set'!B:V, 7, FALSE)), "")</f>
        <v>x</v>
      </c>
      <c r="J246" s="72" t="str">
        <f>IF($J$13="Ja", IF(VLOOKUP(B246,'(2) Gegevens per set'!B:V, 8, FALSE) = "", "", VLOOKUP(B246,'(2) Gegevens per set'!B:V, 8, FALSE)), "")</f>
        <v/>
      </c>
      <c r="K246" s="64" t="str">
        <f>IF($K$13="Ja", IF(VLOOKUP(B246,'(2) Gegevens per set'!B:V, 9, FALSE) = "", "", VLOOKUP(B246,'(2) Gegevens per set'!B:V, 9, FALSE)), "")</f>
        <v/>
      </c>
      <c r="L246" s="72" t="str">
        <f>IF($L$13="Ja", IF(VLOOKUP(B246,'(2) Gegevens per set'!B:V, 10, FALSE) = "", "", VLOOKUP(B246,'(2) Gegevens per set'!B:V, 10, FALSE)), "")</f>
        <v/>
      </c>
      <c r="M246" s="72" t="str">
        <f>IF($M$13="Ja", IF(VLOOKUP(B246,'(2) Gegevens per set'!B:V, 11, FALSE) = "", "", VLOOKUP(B246,'(2) Gegevens per set'!B:V, 11, FALSE)), "")</f>
        <v/>
      </c>
      <c r="N246" s="64" t="str">
        <f>IF($N$13="Ja", IF(VLOOKUP(B246,'(2) Gegevens per set'!B:V, 12, FALSE) = "", "", VLOOKUP(B246,'(2) Gegevens per set'!B:V, 12, FALSE)), "")</f>
        <v/>
      </c>
      <c r="O246" s="72" t="str">
        <f>IF($O$13="Ja", IF(VLOOKUP(B246,'(2) Gegevens per set'!B:V, 13, FALSE) = "", "", VLOOKUP(B246,'(2) Gegevens per set'!B:V, 13, FALSE)), "")</f>
        <v/>
      </c>
      <c r="P246" s="64" t="str">
        <f>IF($P$13="Ja", IF(VLOOKUP(B246,'(2) Gegevens per set'!B:V, 14, FALSE) = "", "", VLOOKUP(B246,'(2) Gegevens per set'!B:V, 14, FALSE)), "")</f>
        <v/>
      </c>
      <c r="Q246" s="72" t="str">
        <f>IF($Q$13="Ja", IF(VLOOKUP(B246,'(2) Gegevens per set'!B:V, 15, FALSE) = "", "", VLOOKUP(B246,'(2) Gegevens per set'!B:V, 15, FALSE)), "")</f>
        <v/>
      </c>
      <c r="R246" s="64" t="str">
        <f>IF($R$13="Ja", IF(VLOOKUP(B246,'(2) Gegevens per set'!B:V, 16, FALSE) = "", "", VLOOKUP(B246,'(2) Gegevens per set'!B:V, 16, FALSE)), "")</f>
        <v/>
      </c>
      <c r="S246" s="72" t="str">
        <f>IF($S$13="Ja", IF(VLOOKUP(B246,'(2) Gegevens per set'!B:V, 17, FALSE) = "", "", VLOOKUP(B246,'(2) Gegevens per set'!B:V, 17, FALSE)), "")</f>
        <v/>
      </c>
      <c r="T246" s="64" t="str">
        <f>IF($T$13="Ja", IF(VLOOKUP(B246,'(2) Gegevens per set'!B:V, 18, FALSE) = "", "", VLOOKUP(B246,'(2) Gegevens per set'!B:V, 18, FALSE)), "")</f>
        <v/>
      </c>
      <c r="U246" s="72" t="str">
        <f>IF($U$13="Ja", IF(VLOOKUP(B246,'(2) Gegevens per set'!B:V, 19, FALSE) = "", "", VLOOKUP(B246,'(2) Gegevens per set'!B:V, 19, FALSE)), "")</f>
        <v/>
      </c>
      <c r="V246" s="72" t="str">
        <f>IF($V$13="Ja", IF(VLOOKUP(B246,'(2) Gegevens per set'!B:V, 20, FALSE) = "", "", VLOOKUP(B246,'(2) Gegevens per set'!B:V, 20, FALSE)), "")</f>
        <v/>
      </c>
      <c r="W246" s="72" t="str">
        <f>IF($W$13="Ja", IF(VLOOKUP(B246,'(2) Gegevens per set'!B:V, 21, FALSE) = "", "", VLOOKUP(B246,'(2) Gegevens per set'!B:V, 21, FALSE)), "")</f>
        <v/>
      </c>
      <c r="X246" s="83" t="str" cm="1">
        <f t="array" ref="X246">IF($C$6&lt;&gt;"x","",IF(OR(E246:W246&lt;&gt;""),"x",""))</f>
        <v>x</v>
      </c>
      <c r="Y246" s="83" t="str">
        <f>IF($C$8="x", IF(VLOOKUP(B246,'(2) Gegevens per set'!B:Y, 22, FALSE) = "", "", VLOOKUP(B246,'(2) Gegevens per set'!B:Y, 22, FALSE)), "")</f>
        <v/>
      </c>
      <c r="Z246" s="83" t="str">
        <f>IF($C$9="x", IF(VLOOKUP(B246,'(2) Gegevens per set'!B:Y, 23, FALSE) = "", "", VLOOKUP(B246,'(2) Gegevens per set'!B:Y, 23, FALSE)), "")</f>
        <v/>
      </c>
      <c r="AA246" s="83" t="str">
        <f>IF($C$7="x", IF(VLOOKUP(B246,'(2) Gegevens per set'!B:Y, 24, FALSE) = "", "", VLOOKUP(B246,'(2) Gegevens per set'!B:Y, 24, FALSE)), "")</f>
        <v>x</v>
      </c>
    </row>
    <row r="247" spans="2:27" x14ac:dyDescent="0.25">
      <c r="B247" s="60" t="s">
        <v>303</v>
      </c>
      <c r="C247" s="30" t="s">
        <v>304</v>
      </c>
      <c r="D247" s="30"/>
      <c r="E247" s="72" t="str">
        <f>IF($E$13="Ja", IF(VLOOKUP(B247,'(2) Gegevens per set'!B:V, 3, FALSE) = "", "", VLOOKUP(B247,'(2) Gegevens per set'!B:V, 3, FALSE)), "")</f>
        <v/>
      </c>
      <c r="F247" s="72" t="str">
        <f>IF($F$13="Ja", IF(VLOOKUP(B247,'(2) Gegevens per set'!B:V, 4, FALSE) = "", "", VLOOKUP(B247,'(2) Gegevens per set'!B:V, 4, FALSE)), "")</f>
        <v/>
      </c>
      <c r="G247" s="68" t="str">
        <f>IF($G$13="Ja", IF(VLOOKUP(B247,'(2) Gegevens per set'!B:V, 5, FALSE) = "", "", VLOOKUP(B247,'(2) Gegevens per set'!B:V, 5, FALSE)), "")</f>
        <v/>
      </c>
      <c r="H247" s="64" t="str">
        <f>IF($H$13="Ja", IF(VLOOKUP(B247,'(2) Gegevens per set'!B:V, 6, FALSE) = "", "", VLOOKUP(B247,'(2) Gegevens per set'!B:V, 6, FALSE)), "")</f>
        <v/>
      </c>
      <c r="I247" s="72" t="str">
        <f>IF($I$13="Ja", IF(VLOOKUP(B247,'(2) Gegevens per set'!B:V, 7, FALSE) = "", "", VLOOKUP(B247,'(2) Gegevens per set'!B:V, 7, FALSE)), "")</f>
        <v/>
      </c>
      <c r="J247" s="72" t="str">
        <f>IF($J$13="Ja", IF(VLOOKUP(B247,'(2) Gegevens per set'!B:V, 8, FALSE) = "", "", VLOOKUP(B247,'(2) Gegevens per set'!B:V, 8, FALSE)), "")</f>
        <v/>
      </c>
      <c r="K247" s="64" t="str">
        <f>IF($K$13="Ja", IF(VLOOKUP(B247,'(2) Gegevens per set'!B:V, 9, FALSE) = "", "", VLOOKUP(B247,'(2) Gegevens per set'!B:V, 9, FALSE)), "")</f>
        <v/>
      </c>
      <c r="L247" s="72" t="str">
        <f>IF($L$13="Ja", IF(VLOOKUP(B247,'(2) Gegevens per set'!B:V, 10, FALSE) = "", "", VLOOKUP(B247,'(2) Gegevens per set'!B:V, 10, FALSE)), "")</f>
        <v/>
      </c>
      <c r="M247" s="72" t="str">
        <f>IF($M$13="Ja", IF(VLOOKUP(B247,'(2) Gegevens per set'!B:V, 11, FALSE) = "", "", VLOOKUP(B247,'(2) Gegevens per set'!B:V, 11, FALSE)), "")</f>
        <v/>
      </c>
      <c r="N247" s="64" t="str">
        <f>IF($N$13="Ja", IF(VLOOKUP(B247,'(2) Gegevens per set'!B:V, 12, FALSE) = "", "", VLOOKUP(B247,'(2) Gegevens per set'!B:V, 12, FALSE)), "")</f>
        <v/>
      </c>
      <c r="O247" s="72" t="str">
        <f>IF($O$13="Ja", IF(VLOOKUP(B247,'(2) Gegevens per set'!B:V, 13, FALSE) = "", "", VLOOKUP(B247,'(2) Gegevens per set'!B:V, 13, FALSE)), "")</f>
        <v/>
      </c>
      <c r="P247" s="64" t="str">
        <f>IF($P$13="Ja", IF(VLOOKUP(B247,'(2) Gegevens per set'!B:V, 14, FALSE) = "", "", VLOOKUP(B247,'(2) Gegevens per set'!B:V, 14, FALSE)), "")</f>
        <v/>
      </c>
      <c r="Q247" s="72" t="str">
        <f>IF($Q$13="Ja", IF(VLOOKUP(B247,'(2) Gegevens per set'!B:V, 15, FALSE) = "", "", VLOOKUP(B247,'(2) Gegevens per set'!B:V, 15, FALSE)), "")</f>
        <v/>
      </c>
      <c r="R247" s="64" t="str">
        <f>IF($R$13="Ja", IF(VLOOKUP(B247,'(2) Gegevens per set'!B:V, 16, FALSE) = "", "", VLOOKUP(B247,'(2) Gegevens per set'!B:V, 16, FALSE)), "")</f>
        <v/>
      </c>
      <c r="S247" s="72" t="str">
        <f>IF($S$13="Ja", IF(VLOOKUP(B247,'(2) Gegevens per set'!B:V, 17, FALSE) = "", "", VLOOKUP(B247,'(2) Gegevens per set'!B:V, 17, FALSE)), "")</f>
        <v/>
      </c>
      <c r="T247" s="64" t="str">
        <f>IF($T$13="Ja", IF(VLOOKUP(B247,'(2) Gegevens per set'!B:V, 18, FALSE) = "", "", VLOOKUP(B247,'(2) Gegevens per set'!B:V, 18, FALSE)), "")</f>
        <v/>
      </c>
      <c r="U247" s="72" t="str">
        <f>IF($U$13="Ja", IF(VLOOKUP(B247,'(2) Gegevens per set'!B:V, 19, FALSE) = "", "", VLOOKUP(B247,'(2) Gegevens per set'!B:V, 19, FALSE)), "")</f>
        <v/>
      </c>
      <c r="V247" s="72" t="str">
        <f>IF($V$13="Ja", IF(VLOOKUP(B247,'(2) Gegevens per set'!B:V, 20, FALSE) = "", "", VLOOKUP(B247,'(2) Gegevens per set'!B:V, 20, FALSE)), "")</f>
        <v/>
      </c>
      <c r="W247" s="72" t="str">
        <f>IF($W$13="Ja", IF(VLOOKUP(B247,'(2) Gegevens per set'!B:V, 21, FALSE) = "", "", VLOOKUP(B247,'(2) Gegevens per set'!B:V, 21, FALSE)), "")</f>
        <v/>
      </c>
      <c r="X247" s="83" t="str" cm="1">
        <f t="array" ref="X247">IF($C$6&lt;&gt;"x","",IF(OR(E247:W247&lt;&gt;""),"x",""))</f>
        <v/>
      </c>
      <c r="Y247" s="83" t="str">
        <f>IF($C$8="x", IF(VLOOKUP(B247,'(2) Gegevens per set'!B:Y, 22, FALSE) = "", "", VLOOKUP(B247,'(2) Gegevens per set'!B:Y, 22, FALSE)), "")</f>
        <v/>
      </c>
      <c r="Z247" s="83" t="str">
        <f>IF($C$9="x", IF(VLOOKUP(B247,'(2) Gegevens per set'!B:Y, 23, FALSE) = "", "", VLOOKUP(B247,'(2) Gegevens per set'!B:Y, 23, FALSE)), "")</f>
        <v/>
      </c>
      <c r="AA247" s="83" t="str">
        <f>IF($C$7="x", IF(VLOOKUP(B247,'(2) Gegevens per set'!B:Y, 24, FALSE) = "", "", VLOOKUP(B247,'(2) Gegevens per set'!B:Y, 24, FALSE)), "")</f>
        <v/>
      </c>
    </row>
    <row r="248" spans="2:27" x14ac:dyDescent="0.25">
      <c r="B248" s="60" t="s">
        <v>305</v>
      </c>
      <c r="C248" s="30" t="s">
        <v>306</v>
      </c>
      <c r="D248" s="30"/>
      <c r="E248" s="72" t="str">
        <f>IF($E$13="Ja", IF(VLOOKUP(B248,'(2) Gegevens per set'!B:V, 3, FALSE) = "", "", VLOOKUP(B248,'(2) Gegevens per set'!B:V, 3, FALSE)), "")</f>
        <v/>
      </c>
      <c r="F248" s="72" t="str">
        <f>IF($F$13="Ja", IF(VLOOKUP(B248,'(2) Gegevens per set'!B:V, 4, FALSE) = "", "", VLOOKUP(B248,'(2) Gegevens per set'!B:V, 4, FALSE)), "")</f>
        <v/>
      </c>
      <c r="G248" s="68" t="str">
        <f>IF($G$13="Ja", IF(VLOOKUP(B248,'(2) Gegevens per set'!B:V, 5, FALSE) = "", "", VLOOKUP(B248,'(2) Gegevens per set'!B:V, 5, FALSE)), "")</f>
        <v/>
      </c>
      <c r="H248" s="64" t="str">
        <f>IF($H$13="Ja", IF(VLOOKUP(B248,'(2) Gegevens per set'!B:V, 6, FALSE) = "", "", VLOOKUP(B248,'(2) Gegevens per set'!B:V, 6, FALSE)), "")</f>
        <v/>
      </c>
      <c r="I248" s="72" t="str">
        <f>IF($I$13="Ja", IF(VLOOKUP(B248,'(2) Gegevens per set'!B:V, 7, FALSE) = "", "", VLOOKUP(B248,'(2) Gegevens per set'!B:V, 7, FALSE)), "")</f>
        <v/>
      </c>
      <c r="J248" s="72" t="str">
        <f>IF($J$13="Ja", IF(VLOOKUP(B248,'(2) Gegevens per set'!B:V, 8, FALSE) = "", "", VLOOKUP(B248,'(2) Gegevens per set'!B:V, 8, FALSE)), "")</f>
        <v>x</v>
      </c>
      <c r="K248" s="64" t="str">
        <f>IF($K$13="Ja", IF(VLOOKUP(B248,'(2) Gegevens per set'!B:V, 9, FALSE) = "", "", VLOOKUP(B248,'(2) Gegevens per set'!B:V, 9, FALSE)), "")</f>
        <v/>
      </c>
      <c r="L248" s="72" t="str">
        <f>IF($L$13="Ja", IF(VLOOKUP(B248,'(2) Gegevens per set'!B:V, 10, FALSE) = "", "", VLOOKUP(B248,'(2) Gegevens per set'!B:V, 10, FALSE)), "")</f>
        <v/>
      </c>
      <c r="M248" s="72" t="str">
        <f>IF($M$13="Ja", IF(VLOOKUP(B248,'(2) Gegevens per set'!B:V, 11, FALSE) = "", "", VLOOKUP(B248,'(2) Gegevens per set'!B:V, 11, FALSE)), "")</f>
        <v/>
      </c>
      <c r="N248" s="64" t="str">
        <f>IF($N$13="Ja", IF(VLOOKUP(B248,'(2) Gegevens per set'!B:V, 12, FALSE) = "", "", VLOOKUP(B248,'(2) Gegevens per set'!B:V, 12, FALSE)), "")</f>
        <v/>
      </c>
      <c r="O248" s="72" t="str">
        <f>IF($O$13="Ja", IF(VLOOKUP(B248,'(2) Gegevens per set'!B:V, 13, FALSE) = "", "", VLOOKUP(B248,'(2) Gegevens per set'!B:V, 13, FALSE)), "")</f>
        <v/>
      </c>
      <c r="P248" s="64" t="str">
        <f>IF($P$13="Ja", IF(VLOOKUP(B248,'(2) Gegevens per set'!B:V, 14, FALSE) = "", "", VLOOKUP(B248,'(2) Gegevens per set'!B:V, 14, FALSE)), "")</f>
        <v/>
      </c>
      <c r="Q248" s="72" t="str">
        <f>IF($Q$13="Ja", IF(VLOOKUP(B248,'(2) Gegevens per set'!B:V, 15, FALSE) = "", "", VLOOKUP(B248,'(2) Gegevens per set'!B:V, 15, FALSE)), "")</f>
        <v/>
      </c>
      <c r="R248" s="64" t="str">
        <f>IF($R$13="Ja", IF(VLOOKUP(B248,'(2) Gegevens per set'!B:V, 16, FALSE) = "", "", VLOOKUP(B248,'(2) Gegevens per set'!B:V, 16, FALSE)), "")</f>
        <v/>
      </c>
      <c r="S248" s="72" t="str">
        <f>IF($S$13="Ja", IF(VLOOKUP(B248,'(2) Gegevens per set'!B:V, 17, FALSE) = "", "", VLOOKUP(B248,'(2) Gegevens per set'!B:V, 17, FALSE)), "")</f>
        <v/>
      </c>
      <c r="T248" s="64" t="str">
        <f>IF($T$13="Ja", IF(VLOOKUP(B248,'(2) Gegevens per set'!B:V, 18, FALSE) = "", "", VLOOKUP(B248,'(2) Gegevens per set'!B:V, 18, FALSE)), "")</f>
        <v/>
      </c>
      <c r="U248" s="72" t="str">
        <f>IF($U$13="Ja", IF(VLOOKUP(B248,'(2) Gegevens per set'!B:V, 19, FALSE) = "", "", VLOOKUP(B248,'(2) Gegevens per set'!B:V, 19, FALSE)), "")</f>
        <v/>
      </c>
      <c r="V248" s="72" t="str">
        <f>IF($V$13="Ja", IF(VLOOKUP(B248,'(2) Gegevens per set'!B:V, 20, FALSE) = "", "", VLOOKUP(B248,'(2) Gegevens per set'!B:V, 20, FALSE)), "")</f>
        <v/>
      </c>
      <c r="W248" s="72" t="str">
        <f>IF($W$13="Ja", IF(VLOOKUP(B248,'(2) Gegevens per set'!B:V, 21, FALSE) = "", "", VLOOKUP(B248,'(2) Gegevens per set'!B:V, 21, FALSE)), "")</f>
        <v/>
      </c>
      <c r="X248" s="83" t="str" cm="1">
        <f t="array" ref="X248">IF($C$6&lt;&gt;"x","",IF(OR(E248:W248&lt;&gt;""),"x",""))</f>
        <v>x</v>
      </c>
      <c r="Y248" s="83" t="str">
        <f>IF($C$8="x", IF(VLOOKUP(B248,'(2) Gegevens per set'!B:Y, 22, FALSE) = "", "", VLOOKUP(B248,'(2) Gegevens per set'!B:Y, 22, FALSE)), "")</f>
        <v/>
      </c>
      <c r="Z248" s="83" t="str">
        <f>IF($C$9="x", IF(VLOOKUP(B248,'(2) Gegevens per set'!B:Y, 23, FALSE) = "", "", VLOOKUP(B248,'(2) Gegevens per set'!B:Y, 23, FALSE)), "")</f>
        <v/>
      </c>
      <c r="AA248" s="83" t="str">
        <f>IF($C$7="x", IF(VLOOKUP(B248,'(2) Gegevens per set'!B:Y, 24, FALSE) = "", "", VLOOKUP(B248,'(2) Gegevens per set'!B:Y, 24, FALSE)), "")</f>
        <v/>
      </c>
    </row>
    <row r="249" spans="2:27" x14ac:dyDescent="0.25">
      <c r="B249" s="60" t="s">
        <v>307</v>
      </c>
      <c r="C249" s="30" t="s">
        <v>308</v>
      </c>
      <c r="D249" s="30"/>
      <c r="E249" s="72" t="str">
        <f>IF($E$13="Ja", IF(VLOOKUP(B249,'(2) Gegevens per set'!B:V, 3, FALSE) = "", "", VLOOKUP(B249,'(2) Gegevens per set'!B:V, 3, FALSE)), "")</f>
        <v/>
      </c>
      <c r="F249" s="72" t="str">
        <f>IF($F$13="Ja", IF(VLOOKUP(B249,'(2) Gegevens per set'!B:V, 4, FALSE) = "", "", VLOOKUP(B249,'(2) Gegevens per set'!B:V, 4, FALSE)), "")</f>
        <v/>
      </c>
      <c r="G249" s="68" t="str">
        <f>IF($G$13="Ja", IF(VLOOKUP(B249,'(2) Gegevens per set'!B:V, 5, FALSE) = "", "", VLOOKUP(B249,'(2) Gegevens per set'!B:V, 5, FALSE)), "")</f>
        <v/>
      </c>
      <c r="H249" s="64" t="str">
        <f>IF($H$13="Ja", IF(VLOOKUP(B249,'(2) Gegevens per set'!B:V, 6, FALSE) = "", "", VLOOKUP(B249,'(2) Gegevens per set'!B:V, 6, FALSE)), "")</f>
        <v/>
      </c>
      <c r="I249" s="72" t="str">
        <f>IF($I$13="Ja", IF(VLOOKUP(B249,'(2) Gegevens per set'!B:V, 7, FALSE) = "", "", VLOOKUP(B249,'(2) Gegevens per set'!B:V, 7, FALSE)), "")</f>
        <v/>
      </c>
      <c r="J249" s="72" t="str">
        <f>IF($J$13="Ja", IF(VLOOKUP(B249,'(2) Gegevens per set'!B:V, 8, FALSE) = "", "", VLOOKUP(B249,'(2) Gegevens per set'!B:V, 8, FALSE)), "")</f>
        <v/>
      </c>
      <c r="K249" s="64" t="str">
        <f>IF($K$13="Ja", IF(VLOOKUP(B249,'(2) Gegevens per set'!B:V, 9, FALSE) = "", "", VLOOKUP(B249,'(2) Gegevens per set'!B:V, 9, FALSE)), "")</f>
        <v/>
      </c>
      <c r="L249" s="72" t="str">
        <f>IF($L$13="Ja", IF(VLOOKUP(B249,'(2) Gegevens per set'!B:V, 10, FALSE) = "", "", VLOOKUP(B249,'(2) Gegevens per set'!B:V, 10, FALSE)), "")</f>
        <v/>
      </c>
      <c r="M249" s="72" t="str">
        <f>IF($M$13="Ja", IF(VLOOKUP(B249,'(2) Gegevens per set'!B:V, 11, FALSE) = "", "", VLOOKUP(B249,'(2) Gegevens per set'!B:V, 11, FALSE)), "")</f>
        <v/>
      </c>
      <c r="N249" s="64" t="str">
        <f>IF($N$13="Ja", IF(VLOOKUP(B249,'(2) Gegevens per set'!B:V, 12, FALSE) = "", "", VLOOKUP(B249,'(2) Gegevens per set'!B:V, 12, FALSE)), "")</f>
        <v/>
      </c>
      <c r="O249" s="72" t="str">
        <f>IF($O$13="Ja", IF(VLOOKUP(B249,'(2) Gegevens per set'!B:V, 13, FALSE) = "", "", VLOOKUP(B249,'(2) Gegevens per set'!B:V, 13, FALSE)), "")</f>
        <v/>
      </c>
      <c r="P249" s="64" t="str">
        <f>IF($P$13="Ja", IF(VLOOKUP(B249,'(2) Gegevens per set'!B:V, 14, FALSE) = "", "", VLOOKUP(B249,'(2) Gegevens per set'!B:V, 14, FALSE)), "")</f>
        <v/>
      </c>
      <c r="Q249" s="72" t="str">
        <f>IF($Q$13="Ja", IF(VLOOKUP(B249,'(2) Gegevens per set'!B:V, 15, FALSE) = "", "", VLOOKUP(B249,'(2) Gegevens per set'!B:V, 15, FALSE)), "")</f>
        <v/>
      </c>
      <c r="R249" s="64" t="str">
        <f>IF($R$13="Ja", IF(VLOOKUP(B249,'(2) Gegevens per set'!B:V, 16, FALSE) = "", "", VLOOKUP(B249,'(2) Gegevens per set'!B:V, 16, FALSE)), "")</f>
        <v/>
      </c>
      <c r="S249" s="72" t="str">
        <f>IF($S$13="Ja", IF(VLOOKUP(B249,'(2) Gegevens per set'!B:V, 17, FALSE) = "", "", VLOOKUP(B249,'(2) Gegevens per set'!B:V, 17, FALSE)), "")</f>
        <v/>
      </c>
      <c r="T249" s="64" t="str">
        <f>IF($T$13="Ja", IF(VLOOKUP(B249,'(2) Gegevens per set'!B:V, 18, FALSE) = "", "", VLOOKUP(B249,'(2) Gegevens per set'!B:V, 18, FALSE)), "")</f>
        <v/>
      </c>
      <c r="U249" s="72" t="str">
        <f>IF($U$13="Ja", IF(VLOOKUP(B249,'(2) Gegevens per set'!B:V, 19, FALSE) = "", "", VLOOKUP(B249,'(2) Gegevens per set'!B:V, 19, FALSE)), "")</f>
        <v/>
      </c>
      <c r="V249" s="72" t="str">
        <f>IF($V$13="Ja", IF(VLOOKUP(B249,'(2) Gegevens per set'!B:V, 20, FALSE) = "", "", VLOOKUP(B249,'(2) Gegevens per set'!B:V, 20, FALSE)), "")</f>
        <v/>
      </c>
      <c r="W249" s="72" t="str">
        <f>IF($W$13="Ja", IF(VLOOKUP(B249,'(2) Gegevens per set'!B:V, 21, FALSE) = "", "", VLOOKUP(B249,'(2) Gegevens per set'!B:V, 21, FALSE)), "")</f>
        <v/>
      </c>
      <c r="X249" s="83" t="str" cm="1">
        <f t="array" ref="X249">IF($C$6&lt;&gt;"x","",IF(OR(E249:W249&lt;&gt;""),"x",""))</f>
        <v/>
      </c>
      <c r="Y249" s="83" t="str">
        <f>IF($C$8="x", IF(VLOOKUP(B249,'(2) Gegevens per set'!B:Y, 22, FALSE) = "", "", VLOOKUP(B249,'(2) Gegevens per set'!B:Y, 22, FALSE)), "")</f>
        <v/>
      </c>
      <c r="Z249" s="83" t="str">
        <f>IF($C$9="x", IF(VLOOKUP(B249,'(2) Gegevens per set'!B:Y, 23, FALSE) = "", "", VLOOKUP(B249,'(2) Gegevens per set'!B:Y, 23, FALSE)), "")</f>
        <v/>
      </c>
      <c r="AA249" s="83" t="str">
        <f>IF($C$7="x", IF(VLOOKUP(B249,'(2) Gegevens per set'!B:Y, 24, FALSE) = "", "", VLOOKUP(B249,'(2) Gegevens per set'!B:Y, 24, FALSE)), "")</f>
        <v/>
      </c>
    </row>
    <row r="250" spans="2:27" x14ac:dyDescent="0.25">
      <c r="B250" s="60" t="s">
        <v>309</v>
      </c>
      <c r="C250" s="30" t="s">
        <v>310</v>
      </c>
      <c r="D250" s="30"/>
      <c r="E250" s="72" t="str">
        <f>IF($E$13="Ja", IF(VLOOKUP(B250,'(2) Gegevens per set'!B:V, 3, FALSE) = "", "", VLOOKUP(B250,'(2) Gegevens per set'!B:V, 3, FALSE)), "")</f>
        <v/>
      </c>
      <c r="F250" s="72" t="str">
        <f>IF($F$13="Ja", IF(VLOOKUP(B250,'(2) Gegevens per set'!B:V, 4, FALSE) = "", "", VLOOKUP(B250,'(2) Gegevens per set'!B:V, 4, FALSE)), "")</f>
        <v/>
      </c>
      <c r="G250" s="68" t="str">
        <f>IF($G$13="Ja", IF(VLOOKUP(B250,'(2) Gegevens per set'!B:V, 5, FALSE) = "", "", VLOOKUP(B250,'(2) Gegevens per set'!B:V, 5, FALSE)), "")</f>
        <v/>
      </c>
      <c r="H250" s="64" t="str">
        <f>IF($H$13="Ja", IF(VLOOKUP(B250,'(2) Gegevens per set'!B:V, 6, FALSE) = "", "", VLOOKUP(B250,'(2) Gegevens per set'!B:V, 6, FALSE)), "")</f>
        <v/>
      </c>
      <c r="I250" s="72" t="str">
        <f>IF($I$13="Ja", IF(VLOOKUP(B250,'(2) Gegevens per set'!B:V, 7, FALSE) = "", "", VLOOKUP(B250,'(2) Gegevens per set'!B:V, 7, FALSE)), "")</f>
        <v/>
      </c>
      <c r="J250" s="72" t="str">
        <f>IF($J$13="Ja", IF(VLOOKUP(B250,'(2) Gegevens per set'!B:V, 8, FALSE) = "", "", VLOOKUP(B250,'(2) Gegevens per set'!B:V, 8, FALSE)), "")</f>
        <v/>
      </c>
      <c r="K250" s="64" t="str">
        <f>IF($K$13="Ja", IF(VLOOKUP(B250,'(2) Gegevens per set'!B:V, 9, FALSE) = "", "", VLOOKUP(B250,'(2) Gegevens per set'!B:V, 9, FALSE)), "")</f>
        <v/>
      </c>
      <c r="L250" s="72" t="str">
        <f>IF($L$13="Ja", IF(VLOOKUP(B250,'(2) Gegevens per set'!B:V, 10, FALSE) = "", "", VLOOKUP(B250,'(2) Gegevens per set'!B:V, 10, FALSE)), "")</f>
        <v/>
      </c>
      <c r="M250" s="72" t="str">
        <f>IF($M$13="Ja", IF(VLOOKUP(B250,'(2) Gegevens per set'!B:V, 11, FALSE) = "", "", VLOOKUP(B250,'(2) Gegevens per set'!B:V, 11, FALSE)), "")</f>
        <v/>
      </c>
      <c r="N250" s="64" t="str">
        <f>IF($N$13="Ja", IF(VLOOKUP(B250,'(2) Gegevens per set'!B:V, 12, FALSE) = "", "", VLOOKUP(B250,'(2) Gegevens per set'!B:V, 12, FALSE)), "")</f>
        <v/>
      </c>
      <c r="O250" s="72" t="str">
        <f>IF($O$13="Ja", IF(VLOOKUP(B250,'(2) Gegevens per set'!B:V, 13, FALSE) = "", "", VLOOKUP(B250,'(2) Gegevens per set'!B:V, 13, FALSE)), "")</f>
        <v/>
      </c>
      <c r="P250" s="64" t="str">
        <f>IF($P$13="Ja", IF(VLOOKUP(B250,'(2) Gegevens per set'!B:V, 14, FALSE) = "", "", VLOOKUP(B250,'(2) Gegevens per set'!B:V, 14, FALSE)), "")</f>
        <v/>
      </c>
      <c r="Q250" s="72" t="str">
        <f>IF($Q$13="Ja", IF(VLOOKUP(B250,'(2) Gegevens per set'!B:V, 15, FALSE) = "", "", VLOOKUP(B250,'(2) Gegevens per set'!B:V, 15, FALSE)), "")</f>
        <v/>
      </c>
      <c r="R250" s="64" t="str">
        <f>IF($R$13="Ja", IF(VLOOKUP(B250,'(2) Gegevens per set'!B:V, 16, FALSE) = "", "", VLOOKUP(B250,'(2) Gegevens per set'!B:V, 16, FALSE)), "")</f>
        <v/>
      </c>
      <c r="S250" s="72" t="str">
        <f>IF($S$13="Ja", IF(VLOOKUP(B250,'(2) Gegevens per set'!B:V, 17, FALSE) = "", "", VLOOKUP(B250,'(2) Gegevens per set'!B:V, 17, FALSE)), "")</f>
        <v/>
      </c>
      <c r="T250" s="64" t="str">
        <f>IF($T$13="Ja", IF(VLOOKUP(B250,'(2) Gegevens per set'!B:V, 18, FALSE) = "", "", VLOOKUP(B250,'(2) Gegevens per set'!B:V, 18, FALSE)), "")</f>
        <v/>
      </c>
      <c r="U250" s="72" t="str">
        <f>IF($U$13="Ja", IF(VLOOKUP(B250,'(2) Gegevens per set'!B:V, 19, FALSE) = "", "", VLOOKUP(B250,'(2) Gegevens per set'!B:V, 19, FALSE)), "")</f>
        <v/>
      </c>
      <c r="V250" s="72" t="str">
        <f>IF($V$13="Ja", IF(VLOOKUP(B250,'(2) Gegevens per set'!B:V, 20, FALSE) = "", "", VLOOKUP(B250,'(2) Gegevens per set'!B:V, 20, FALSE)), "")</f>
        <v/>
      </c>
      <c r="W250" s="72" t="str">
        <f>IF($W$13="Ja", IF(VLOOKUP(B250,'(2) Gegevens per set'!B:V, 21, FALSE) = "", "", VLOOKUP(B250,'(2) Gegevens per set'!B:V, 21, FALSE)), "")</f>
        <v/>
      </c>
      <c r="X250" s="83" t="str" cm="1">
        <f t="array" ref="X250">IF($C$6&lt;&gt;"x","",IF(OR(E250:W250&lt;&gt;""),"x",""))</f>
        <v/>
      </c>
      <c r="Y250" s="83" t="str">
        <f>IF($C$8="x", IF(VLOOKUP(B250,'(2) Gegevens per set'!B:Y, 22, FALSE) = "", "", VLOOKUP(B250,'(2) Gegevens per set'!B:Y, 22, FALSE)), "")</f>
        <v/>
      </c>
      <c r="Z250" s="83" t="str">
        <f>IF($C$9="x", IF(VLOOKUP(B250,'(2) Gegevens per set'!B:Y, 23, FALSE) = "", "", VLOOKUP(B250,'(2) Gegevens per set'!B:Y, 23, FALSE)), "")</f>
        <v/>
      </c>
      <c r="AA250" s="83" t="str">
        <f>IF($C$7="x", IF(VLOOKUP(B250,'(2) Gegevens per set'!B:Y, 24, FALSE) = "", "", VLOOKUP(B250,'(2) Gegevens per set'!B:Y, 24, FALSE)), "")</f>
        <v/>
      </c>
    </row>
    <row r="251" spans="2:27" x14ac:dyDescent="0.25">
      <c r="B251" s="60" t="s">
        <v>311</v>
      </c>
      <c r="C251" s="30" t="s">
        <v>42</v>
      </c>
      <c r="D251" s="30"/>
      <c r="E251" s="72" t="str">
        <f>IF($E$13="Ja", IF(VLOOKUP(B251,'(2) Gegevens per set'!B:V, 3, FALSE) = "", "", VLOOKUP(B251,'(2) Gegevens per set'!B:V, 3, FALSE)), "")</f>
        <v/>
      </c>
      <c r="F251" s="72" t="str">
        <f>IF($F$13="Ja", IF(VLOOKUP(B251,'(2) Gegevens per set'!B:V, 4, FALSE) = "", "", VLOOKUP(B251,'(2) Gegevens per set'!B:V, 4, FALSE)), "")</f>
        <v/>
      </c>
      <c r="G251" s="68" t="str">
        <f>IF($G$13="Ja", IF(VLOOKUP(B251,'(2) Gegevens per set'!B:V, 5, FALSE) = "", "", VLOOKUP(B251,'(2) Gegevens per set'!B:V, 5, FALSE)), "")</f>
        <v/>
      </c>
      <c r="H251" s="64" t="str">
        <f>IF($H$13="Ja", IF(VLOOKUP(B251,'(2) Gegevens per set'!B:V, 6, FALSE) = "", "", VLOOKUP(B251,'(2) Gegevens per set'!B:V, 6, FALSE)), "")</f>
        <v/>
      </c>
      <c r="I251" s="72" t="str">
        <f>IF($I$13="Ja", IF(VLOOKUP(B251,'(2) Gegevens per set'!B:V, 7, FALSE) = "", "", VLOOKUP(B251,'(2) Gegevens per set'!B:V, 7, FALSE)), "")</f>
        <v/>
      </c>
      <c r="J251" s="72" t="str">
        <f>IF($J$13="Ja", IF(VLOOKUP(B251,'(2) Gegevens per set'!B:V, 8, FALSE) = "", "", VLOOKUP(B251,'(2) Gegevens per set'!B:V, 8, FALSE)), "")</f>
        <v/>
      </c>
      <c r="K251" s="64" t="str">
        <f>IF($K$13="Ja", IF(VLOOKUP(B251,'(2) Gegevens per set'!B:V, 9, FALSE) = "", "", VLOOKUP(B251,'(2) Gegevens per set'!B:V, 9, FALSE)), "")</f>
        <v/>
      </c>
      <c r="L251" s="72" t="str">
        <f>IF($L$13="Ja", IF(VLOOKUP(B251,'(2) Gegevens per set'!B:V, 10, FALSE) = "", "", VLOOKUP(B251,'(2) Gegevens per set'!B:V, 10, FALSE)), "")</f>
        <v/>
      </c>
      <c r="M251" s="72" t="str">
        <f>IF($M$13="Ja", IF(VLOOKUP(B251,'(2) Gegevens per set'!B:V, 11, FALSE) = "", "", VLOOKUP(B251,'(2) Gegevens per set'!B:V, 11, FALSE)), "")</f>
        <v/>
      </c>
      <c r="N251" s="64" t="str">
        <f>IF($N$13="Ja", IF(VLOOKUP(B251,'(2) Gegevens per set'!B:V, 12, FALSE) = "", "", VLOOKUP(B251,'(2) Gegevens per set'!B:V, 12, FALSE)), "")</f>
        <v/>
      </c>
      <c r="O251" s="72" t="str">
        <f>IF($O$13="Ja", IF(VLOOKUP(B251,'(2) Gegevens per set'!B:V, 13, FALSE) = "", "", VLOOKUP(B251,'(2) Gegevens per set'!B:V, 13, FALSE)), "")</f>
        <v/>
      </c>
      <c r="P251" s="64" t="str">
        <f>IF($P$13="Ja", IF(VLOOKUP(B251,'(2) Gegevens per set'!B:V, 14, FALSE) = "", "", VLOOKUP(B251,'(2) Gegevens per set'!B:V, 14, FALSE)), "")</f>
        <v/>
      </c>
      <c r="Q251" s="72" t="str">
        <f>IF($Q$13="Ja", IF(VLOOKUP(B251,'(2) Gegevens per set'!B:V, 15, FALSE) = "", "", VLOOKUP(B251,'(2) Gegevens per set'!B:V, 15, FALSE)), "")</f>
        <v/>
      </c>
      <c r="R251" s="64" t="str">
        <f>IF($R$13="Ja", IF(VLOOKUP(B251,'(2) Gegevens per set'!B:V, 16, FALSE) = "", "", VLOOKUP(B251,'(2) Gegevens per set'!B:V, 16, FALSE)), "")</f>
        <v/>
      </c>
      <c r="S251" s="72" t="str">
        <f>IF($S$13="Ja", IF(VLOOKUP(B251,'(2) Gegevens per set'!B:V, 17, FALSE) = "", "", VLOOKUP(B251,'(2) Gegevens per set'!B:V, 17, FALSE)), "")</f>
        <v/>
      </c>
      <c r="T251" s="64" t="str">
        <f>IF($T$13="Ja", IF(VLOOKUP(B251,'(2) Gegevens per set'!B:V, 18, FALSE) = "", "", VLOOKUP(B251,'(2) Gegevens per set'!B:V, 18, FALSE)), "")</f>
        <v/>
      </c>
      <c r="U251" s="72" t="str">
        <f>IF($U$13="Ja", IF(VLOOKUP(B251,'(2) Gegevens per set'!B:V, 19, FALSE) = "", "", VLOOKUP(B251,'(2) Gegevens per set'!B:V, 19, FALSE)), "")</f>
        <v/>
      </c>
      <c r="V251" s="72" t="str">
        <f>IF($V$13="Ja", IF(VLOOKUP(B251,'(2) Gegevens per set'!B:V, 20, FALSE) = "", "", VLOOKUP(B251,'(2) Gegevens per set'!B:V, 20, FALSE)), "")</f>
        <v/>
      </c>
      <c r="W251" s="72" t="str">
        <f>IF($W$13="Ja", IF(VLOOKUP(B251,'(2) Gegevens per set'!B:V, 21, FALSE) = "", "", VLOOKUP(B251,'(2) Gegevens per set'!B:V, 21, FALSE)), "")</f>
        <v/>
      </c>
      <c r="X251" s="83" t="str" cm="1">
        <f t="array" ref="X251">IF($C$6&lt;&gt;"x","",IF(OR(E251:W251&lt;&gt;""),"x",""))</f>
        <v/>
      </c>
      <c r="Y251" s="83" t="str">
        <f>IF($C$8="x", IF(VLOOKUP(B251,'(2) Gegevens per set'!B:Y, 22, FALSE) = "", "", VLOOKUP(B251,'(2) Gegevens per set'!B:Y, 22, FALSE)), "")</f>
        <v/>
      </c>
      <c r="Z251" s="83" t="str">
        <f>IF($C$9="x", IF(VLOOKUP(B251,'(2) Gegevens per set'!B:Y, 23, FALSE) = "", "", VLOOKUP(B251,'(2) Gegevens per set'!B:Y, 23, FALSE)), "")</f>
        <v/>
      </c>
      <c r="AA251" s="83" t="str">
        <f>IF($C$7="x", IF(VLOOKUP(B251,'(2) Gegevens per set'!B:Y, 24, FALSE) = "", "", VLOOKUP(B251,'(2) Gegevens per set'!B:Y, 24, FALSE)), "")</f>
        <v/>
      </c>
    </row>
    <row r="252" spans="2:27" x14ac:dyDescent="0.25">
      <c r="B252" s="31" t="s">
        <v>312</v>
      </c>
      <c r="C252" s="59" t="s">
        <v>44</v>
      </c>
      <c r="D252" s="59"/>
      <c r="E252" s="72" t="str">
        <f>IF($E$13="Ja", IF(VLOOKUP(B252,'(2) Gegevens per set'!B:V, 3, FALSE) = "", "", VLOOKUP(B252,'(2) Gegevens per set'!B:V, 3, FALSE)), "")</f>
        <v/>
      </c>
      <c r="F252" s="72" t="str">
        <f>IF($F$13="Ja", IF(VLOOKUP(B252,'(2) Gegevens per set'!B:V, 4, FALSE) = "", "", VLOOKUP(B252,'(2) Gegevens per set'!B:V, 4, FALSE)), "")</f>
        <v/>
      </c>
      <c r="G252" s="68" t="str">
        <f>IF($G$13="Ja", IF(VLOOKUP(B252,'(2) Gegevens per set'!B:V, 5, FALSE) = "", "", VLOOKUP(B252,'(2) Gegevens per set'!B:V, 5, FALSE)), "")</f>
        <v/>
      </c>
      <c r="H252" s="64" t="str">
        <f>IF($H$13="Ja", IF(VLOOKUP(B252,'(2) Gegevens per set'!B:V, 6, FALSE) = "", "", VLOOKUP(B252,'(2) Gegevens per set'!B:V, 6, FALSE)), "")</f>
        <v/>
      </c>
      <c r="I252" s="72" t="str">
        <f>IF($I$13="Ja", IF(VLOOKUP(B252,'(2) Gegevens per set'!B:V, 7, FALSE) = "", "", VLOOKUP(B252,'(2) Gegevens per set'!B:V, 7, FALSE)), "")</f>
        <v/>
      </c>
      <c r="J252" s="72" t="str">
        <f>IF($J$13="Ja", IF(VLOOKUP(B252,'(2) Gegevens per set'!B:V, 8, FALSE) = "", "", VLOOKUP(B252,'(2) Gegevens per set'!B:V, 8, FALSE)), "")</f>
        <v/>
      </c>
      <c r="K252" s="64" t="str">
        <f>IF($K$13="Ja", IF(VLOOKUP(B252,'(2) Gegevens per set'!B:V, 9, FALSE) = "", "", VLOOKUP(B252,'(2) Gegevens per set'!B:V, 9, FALSE)), "")</f>
        <v/>
      </c>
      <c r="L252" s="72" t="str">
        <f>IF($L$13="Ja", IF(VLOOKUP(B252,'(2) Gegevens per set'!B:V, 10, FALSE) = "", "", VLOOKUP(B252,'(2) Gegevens per set'!B:V, 10, FALSE)), "")</f>
        <v/>
      </c>
      <c r="M252" s="72" t="str">
        <f>IF($M$13="Ja", IF(VLOOKUP(B252,'(2) Gegevens per set'!B:V, 11, FALSE) = "", "", VLOOKUP(B252,'(2) Gegevens per set'!B:V, 11, FALSE)), "")</f>
        <v/>
      </c>
      <c r="N252" s="64" t="str">
        <f>IF($N$13="Ja", IF(VLOOKUP(B252,'(2) Gegevens per set'!B:V, 12, FALSE) = "", "", VLOOKUP(B252,'(2) Gegevens per set'!B:V, 12, FALSE)), "")</f>
        <v/>
      </c>
      <c r="O252" s="72" t="str">
        <f>IF($O$13="Ja", IF(VLOOKUP(B252,'(2) Gegevens per set'!B:V, 13, FALSE) = "", "", VLOOKUP(B252,'(2) Gegevens per set'!B:V, 13, FALSE)), "")</f>
        <v/>
      </c>
      <c r="P252" s="64" t="str">
        <f>IF($P$13="Ja", IF(VLOOKUP(B252,'(2) Gegevens per set'!B:V, 14, FALSE) = "", "", VLOOKUP(B252,'(2) Gegevens per set'!B:V, 14, FALSE)), "")</f>
        <v/>
      </c>
      <c r="Q252" s="72" t="str">
        <f>IF($Q$13="Ja", IF(VLOOKUP(B252,'(2) Gegevens per set'!B:V, 15, FALSE) = "", "", VLOOKUP(B252,'(2) Gegevens per set'!B:V, 15, FALSE)), "")</f>
        <v/>
      </c>
      <c r="R252" s="64" t="str">
        <f>IF($R$13="Ja", IF(VLOOKUP(B252,'(2) Gegevens per set'!B:V, 16, FALSE) = "", "", VLOOKUP(B252,'(2) Gegevens per set'!B:V, 16, FALSE)), "")</f>
        <v/>
      </c>
      <c r="S252" s="72" t="str">
        <f>IF($S$13="Ja", IF(VLOOKUP(B252,'(2) Gegevens per set'!B:V, 17, FALSE) = "", "", VLOOKUP(B252,'(2) Gegevens per set'!B:V, 17, FALSE)), "")</f>
        <v/>
      </c>
      <c r="T252" s="64" t="str">
        <f>IF($T$13="Ja", IF(VLOOKUP(B252,'(2) Gegevens per set'!B:V, 18, FALSE) = "", "", VLOOKUP(B252,'(2) Gegevens per set'!B:V, 18, FALSE)), "")</f>
        <v/>
      </c>
      <c r="U252" s="72" t="str">
        <f>IF($U$13="Ja", IF(VLOOKUP(B252,'(2) Gegevens per set'!B:V, 19, FALSE) = "", "", VLOOKUP(B252,'(2) Gegevens per set'!B:V, 19, FALSE)), "")</f>
        <v/>
      </c>
      <c r="V252" s="72" t="str">
        <f>IF($V$13="Ja", IF(VLOOKUP(B252,'(2) Gegevens per set'!B:V, 20, FALSE) = "", "", VLOOKUP(B252,'(2) Gegevens per set'!B:V, 20, FALSE)), "")</f>
        <v/>
      </c>
      <c r="W252" s="72" t="str">
        <f>IF($W$13="Ja", IF(VLOOKUP(B252,'(2) Gegevens per set'!B:V, 21, FALSE) = "", "", VLOOKUP(B252,'(2) Gegevens per set'!B:V, 21, FALSE)), "")</f>
        <v/>
      </c>
      <c r="X252" s="83" t="str" cm="1">
        <f t="array" ref="X252">IF($C$6&lt;&gt;"x","",IF(OR(E252:W252&lt;&gt;""),"x",""))</f>
        <v/>
      </c>
      <c r="Y252" s="83" t="str">
        <f>IF($C$8="x", IF(VLOOKUP(B252,'(2) Gegevens per set'!B:Y, 22, FALSE) = "", "", VLOOKUP(B252,'(2) Gegevens per set'!B:Y, 22, FALSE)), "")</f>
        <v/>
      </c>
      <c r="Z252" s="83" t="str">
        <f>IF($C$9="x", IF(VLOOKUP(B252,'(2) Gegevens per set'!B:Y, 23, FALSE) = "", "", VLOOKUP(B252,'(2) Gegevens per set'!B:Y, 23, FALSE)), "")</f>
        <v/>
      </c>
      <c r="AA252" s="83" t="str">
        <f>IF($C$7="x", IF(VLOOKUP(B252,'(2) Gegevens per set'!B:Y, 24, FALSE) = "", "", VLOOKUP(B252,'(2) Gegevens per set'!B:Y, 24, FALSE)), "")</f>
        <v/>
      </c>
    </row>
    <row r="253" spans="2:27" x14ac:dyDescent="0.25">
      <c r="B253" s="42" t="s">
        <v>313</v>
      </c>
      <c r="C253" s="43"/>
      <c r="D253" s="43"/>
      <c r="E253" s="47" t="str">
        <f>IF($E$13="Ja", IF(VLOOKUP(B253,'(2) Gegevens per set'!B:V, 3, FALSE) = "", "", VLOOKUP(B253,'(2) Gegevens per set'!B:V, 3, FALSE)), "")</f>
        <v/>
      </c>
      <c r="F253" s="47" t="str">
        <f>IF($F$13="Ja", IF(VLOOKUP(B253,'(2) Gegevens per set'!B:V, 4, FALSE) = "", "", VLOOKUP(B253,'(2) Gegevens per set'!B:V, 4, FALSE)), "")</f>
        <v/>
      </c>
      <c r="G253" s="47" t="str">
        <f>IF($G$13="Ja", IF(VLOOKUP(B253,'(2) Gegevens per set'!B:V, 5, FALSE) = "", "", VLOOKUP(B253,'(2) Gegevens per set'!B:V, 5, FALSE)), "")</f>
        <v/>
      </c>
      <c r="H253" s="47" t="str">
        <f>IF($H$13="Ja", IF(VLOOKUP(B253,'(2) Gegevens per set'!B:V, 6, FALSE) = "", "", VLOOKUP(B253,'(2) Gegevens per set'!B:V, 6, FALSE)), "")</f>
        <v/>
      </c>
      <c r="I253" s="47" t="str">
        <f>IF($I$13="Ja", IF(VLOOKUP(B253,'(2) Gegevens per set'!B:V, 7, FALSE) = "", "", VLOOKUP(B253,'(2) Gegevens per set'!B:V, 7, FALSE)), "")</f>
        <v/>
      </c>
      <c r="J253" s="47" t="str">
        <f>IF($J$13="Ja", IF(VLOOKUP(B253,'(2) Gegevens per set'!B:V, 8, FALSE) = "", "", VLOOKUP(B253,'(2) Gegevens per set'!B:V, 8, FALSE)), "")</f>
        <v/>
      </c>
      <c r="K253" s="47" t="str">
        <f>IF($K$13="Ja", IF(VLOOKUP(B253,'(2) Gegevens per set'!B:V, 9, FALSE) = "", "", VLOOKUP(B253,'(2) Gegevens per set'!B:V, 9, FALSE)), "")</f>
        <v/>
      </c>
      <c r="L253" s="47" t="str">
        <f>IF($L$13="Ja", IF(VLOOKUP(B253,'(2) Gegevens per set'!B:V, 10, FALSE) = "", "", VLOOKUP(B253,'(2) Gegevens per set'!B:V, 10, FALSE)), "")</f>
        <v/>
      </c>
      <c r="M253" s="47" t="str">
        <f>IF($M$13="Ja", IF(VLOOKUP(B253,'(2) Gegevens per set'!B:V, 11, FALSE) = "", "", VLOOKUP(B253,'(2) Gegevens per set'!B:V, 11, FALSE)), "")</f>
        <v/>
      </c>
      <c r="N253" s="47" t="str">
        <f>IF($N$13="Ja", IF(VLOOKUP(B253,'(2) Gegevens per set'!B:V, 12, FALSE) = "", "", VLOOKUP(B253,'(2) Gegevens per set'!B:V, 12, FALSE)), "")</f>
        <v/>
      </c>
      <c r="O253" s="47" t="str">
        <f>IF($O$13="Ja", IF(VLOOKUP(B253,'(2) Gegevens per set'!B:V, 13, FALSE) = "", "", VLOOKUP(B253,'(2) Gegevens per set'!B:V, 13, FALSE)), "")</f>
        <v/>
      </c>
      <c r="P253" s="47" t="str">
        <f>IF($P$13="Ja", IF(VLOOKUP(B253,'(2) Gegevens per set'!B:V, 14, FALSE) = "", "", VLOOKUP(B253,'(2) Gegevens per set'!B:V, 14, FALSE)), "")</f>
        <v/>
      </c>
      <c r="Q253" s="47" t="str">
        <f>IF($Q$13="Ja", IF(VLOOKUP(B253,'(2) Gegevens per set'!B:V, 15, FALSE) = "", "", VLOOKUP(B253,'(2) Gegevens per set'!B:V, 15, FALSE)), "")</f>
        <v/>
      </c>
      <c r="R253" s="47" t="str">
        <f>IF($R$13="Ja", IF(VLOOKUP(B253,'(2) Gegevens per set'!B:V, 16, FALSE) = "", "", VLOOKUP(B253,'(2) Gegevens per set'!B:V, 16, FALSE)), "")</f>
        <v/>
      </c>
      <c r="S253" s="47" t="str">
        <f>IF($S$13="Ja", IF(VLOOKUP(B253,'(2) Gegevens per set'!B:V, 17, FALSE) = "", "", VLOOKUP(B253,'(2) Gegevens per set'!B:V, 17, FALSE)), "")</f>
        <v/>
      </c>
      <c r="T253" s="47" t="str">
        <f>IF($T$13="Ja", IF(VLOOKUP(B253,'(2) Gegevens per set'!B:V, 18, FALSE) = "", "", VLOOKUP(B253,'(2) Gegevens per set'!B:V, 18, FALSE)), "")</f>
        <v/>
      </c>
      <c r="U253" s="47" t="str">
        <f>IF($U$13="Ja", IF(VLOOKUP(B253,'(2) Gegevens per set'!B:V, 19, FALSE) = "", "", VLOOKUP(B253,'(2) Gegevens per set'!B:V, 19, FALSE)), "")</f>
        <v/>
      </c>
      <c r="V253" s="47" t="str">
        <f>IF($V$13="Ja", IF(VLOOKUP(B253,'(2) Gegevens per set'!B:V, 20, FALSE) = "", "", VLOOKUP(B253,'(2) Gegevens per set'!B:V, 20, FALSE)), "")</f>
        <v/>
      </c>
      <c r="W253" s="47" t="str">
        <f>IF($W$13="Ja", IF(VLOOKUP(B253,'(2) Gegevens per set'!B:V, 21, FALSE) = "", "", VLOOKUP(B253,'(2) Gegevens per set'!B:V, 21, FALSE)), "")</f>
        <v/>
      </c>
      <c r="X253" s="81" t="str" cm="1">
        <f t="array" ref="X253">IF($C$6&lt;&gt;"x","",IF(OR(E253:W253&lt;&gt;""),"x",""))</f>
        <v/>
      </c>
      <c r="Y253" s="81" t="str">
        <f>IF($C$8="x", IF(VLOOKUP(B253,'(2) Gegevens per set'!B:Y, 22, FALSE) = "", "", VLOOKUP(B253,'(2) Gegevens per set'!B:Y, 22, FALSE)), "")</f>
        <v/>
      </c>
      <c r="Z253" s="81" t="str">
        <f>IF($C$9="x", IF(VLOOKUP(B253,'(2) Gegevens per set'!B:Y, 23, FALSE) = "", "", VLOOKUP(B253,'(2) Gegevens per set'!B:Y, 23, FALSE)), "")</f>
        <v/>
      </c>
      <c r="AA253" s="81" t="str">
        <f>IF($C$7="x", IF(VLOOKUP(B253,'(2) Gegevens per set'!B:Y, 24, FALSE) = "", "", VLOOKUP(B253,'(2) Gegevens per set'!B:Y, 24, FALSE)), "")</f>
        <v/>
      </c>
    </row>
    <row r="254" spans="2:27" x14ac:dyDescent="0.25">
      <c r="B254" s="60" t="s">
        <v>314</v>
      </c>
      <c r="C254" s="30" t="s">
        <v>262</v>
      </c>
      <c r="D254" s="30"/>
      <c r="E254" s="72" t="str">
        <f>IF($E$13="Ja", IF(VLOOKUP(B254,'(2) Gegevens per set'!B:V, 3, FALSE) = "", "", VLOOKUP(B254,'(2) Gegevens per set'!B:V, 3, FALSE)), "")</f>
        <v/>
      </c>
      <c r="F254" s="72" t="str">
        <f>IF($F$13="Ja", IF(VLOOKUP(B254,'(2) Gegevens per set'!B:V, 4, FALSE) = "", "", VLOOKUP(B254,'(2) Gegevens per set'!B:V, 4, FALSE)), "")</f>
        <v/>
      </c>
      <c r="G254" s="68" t="str">
        <f>IF($G$13="Ja", IF(VLOOKUP(B254,'(2) Gegevens per set'!B:V, 5, FALSE) = "", "", VLOOKUP(B254,'(2) Gegevens per set'!B:V, 5, FALSE)), "")</f>
        <v/>
      </c>
      <c r="H254" s="64" t="str">
        <f>IF($H$13="Ja", IF(VLOOKUP(B254,'(2) Gegevens per set'!B:V, 6, FALSE) = "", "", VLOOKUP(B254,'(2) Gegevens per set'!B:V, 6, FALSE)), "")</f>
        <v/>
      </c>
      <c r="I254" s="72" t="str">
        <f>IF($I$13="Ja", IF(VLOOKUP(B254,'(2) Gegevens per set'!B:V, 7, FALSE) = "", "", VLOOKUP(B254,'(2) Gegevens per set'!B:V, 7, FALSE)), "")</f>
        <v>x</v>
      </c>
      <c r="J254" s="72" t="str">
        <f>IF($J$13="Ja", IF(VLOOKUP(B254,'(2) Gegevens per set'!B:V, 8, FALSE) = "", "", VLOOKUP(B254,'(2) Gegevens per set'!B:V, 8, FALSE)), "")</f>
        <v>x</v>
      </c>
      <c r="K254" s="64" t="str">
        <f>IF($K$13="Ja", IF(VLOOKUP(B254,'(2) Gegevens per set'!B:V, 9, FALSE) = "", "", VLOOKUP(B254,'(2) Gegevens per set'!B:V, 9, FALSE)), "")</f>
        <v/>
      </c>
      <c r="L254" s="72" t="str">
        <f>IF($L$13="Ja", IF(VLOOKUP(B254,'(2) Gegevens per set'!B:V, 10, FALSE) = "", "", VLOOKUP(B254,'(2) Gegevens per set'!B:V, 10, FALSE)), "")</f>
        <v/>
      </c>
      <c r="M254" s="72" t="str">
        <f>IF($M$13="Ja", IF(VLOOKUP(B254,'(2) Gegevens per set'!B:V, 11, FALSE) = "", "", VLOOKUP(B254,'(2) Gegevens per set'!B:V, 11, FALSE)), "")</f>
        <v/>
      </c>
      <c r="N254" s="64" t="str">
        <f>IF($N$13="Ja", IF(VLOOKUP(B254,'(2) Gegevens per set'!B:V, 12, FALSE) = "", "", VLOOKUP(B254,'(2) Gegevens per set'!B:V, 12, FALSE)), "")</f>
        <v/>
      </c>
      <c r="O254" s="72" t="str">
        <f>IF($O$13="Ja", IF(VLOOKUP(B254,'(2) Gegevens per set'!B:V, 13, FALSE) = "", "", VLOOKUP(B254,'(2) Gegevens per set'!B:V, 13, FALSE)), "")</f>
        <v/>
      </c>
      <c r="P254" s="64" t="str">
        <f>IF($P$13="Ja", IF(VLOOKUP(B254,'(2) Gegevens per set'!B:V, 14, FALSE) = "", "", VLOOKUP(B254,'(2) Gegevens per set'!B:V, 14, FALSE)), "")</f>
        <v/>
      </c>
      <c r="Q254" s="72" t="str">
        <f>IF($Q$13="Ja", IF(VLOOKUP(B254,'(2) Gegevens per set'!B:V, 15, FALSE) = "", "", VLOOKUP(B254,'(2) Gegevens per set'!B:V, 15, FALSE)), "")</f>
        <v/>
      </c>
      <c r="R254" s="64" t="str">
        <f>IF($R$13="Ja", IF(VLOOKUP(B254,'(2) Gegevens per set'!B:V, 16, FALSE) = "", "", VLOOKUP(B254,'(2) Gegevens per set'!B:V, 16, FALSE)), "")</f>
        <v/>
      </c>
      <c r="S254" s="72" t="str">
        <f>IF($S$13="Ja", IF(VLOOKUP(B254,'(2) Gegevens per set'!B:V, 17, FALSE) = "", "", VLOOKUP(B254,'(2) Gegevens per set'!B:V, 17, FALSE)), "")</f>
        <v/>
      </c>
      <c r="T254" s="64" t="str">
        <f>IF($T$13="Ja", IF(VLOOKUP(B254,'(2) Gegevens per set'!B:V, 18, FALSE) = "", "", VLOOKUP(B254,'(2) Gegevens per set'!B:V, 18, FALSE)), "")</f>
        <v/>
      </c>
      <c r="U254" s="72" t="str">
        <f>IF($U$13="Ja", IF(VLOOKUP(B254,'(2) Gegevens per set'!B:V, 19, FALSE) = "", "", VLOOKUP(B254,'(2) Gegevens per set'!B:V, 19, FALSE)), "")</f>
        <v/>
      </c>
      <c r="V254" s="72" t="str">
        <f>IF($V$13="Ja", IF(VLOOKUP(B254,'(2) Gegevens per set'!B:V, 20, FALSE) = "", "", VLOOKUP(B254,'(2) Gegevens per set'!B:V, 20, FALSE)), "")</f>
        <v/>
      </c>
      <c r="W254" s="72" t="str">
        <f>IF($W$13="Ja", IF(VLOOKUP(B254,'(2) Gegevens per set'!B:V, 21, FALSE) = "", "", VLOOKUP(B254,'(2) Gegevens per set'!B:V, 21, FALSE)), "")</f>
        <v/>
      </c>
      <c r="X254" s="83" t="str" cm="1">
        <f t="array" ref="X254">IF($C$6&lt;&gt;"x","",IF(OR(E254:W254&lt;&gt;""),"x",""))</f>
        <v>x</v>
      </c>
      <c r="Y254" s="83" t="str">
        <f>IF($C$8="x", IF(VLOOKUP(B254,'(2) Gegevens per set'!B:Y, 22, FALSE) = "", "", VLOOKUP(B254,'(2) Gegevens per set'!B:Y, 22, FALSE)), "")</f>
        <v/>
      </c>
      <c r="Z254" s="83" t="str">
        <f>IF($C$9="x", IF(VLOOKUP(B254,'(2) Gegevens per set'!B:Y, 23, FALSE) = "", "", VLOOKUP(B254,'(2) Gegevens per set'!B:Y, 23, FALSE)), "")</f>
        <v/>
      </c>
      <c r="AA254" s="83" t="str">
        <f>IF($C$7="x", IF(VLOOKUP(B254,'(2) Gegevens per set'!B:Y, 24, FALSE) = "", "", VLOOKUP(B254,'(2) Gegevens per set'!B:Y, 24, FALSE)), "")</f>
        <v/>
      </c>
    </row>
    <row r="255" spans="2:27" x14ac:dyDescent="0.25">
      <c r="B255" s="60" t="s">
        <v>315</v>
      </c>
      <c r="C255" s="30" t="s">
        <v>264</v>
      </c>
      <c r="D255" s="30"/>
      <c r="E255" s="72" t="str">
        <f>IF($E$13="Ja", IF(VLOOKUP(B255,'(2) Gegevens per set'!B:V, 3, FALSE) = "", "", VLOOKUP(B255,'(2) Gegevens per set'!B:V, 3, FALSE)), "")</f>
        <v/>
      </c>
      <c r="F255" s="72" t="str">
        <f>IF($F$13="Ja", IF(VLOOKUP(B255,'(2) Gegevens per set'!B:V, 4, FALSE) = "", "", VLOOKUP(B255,'(2) Gegevens per set'!B:V, 4, FALSE)), "")</f>
        <v/>
      </c>
      <c r="G255" s="68" t="str">
        <f>IF($G$13="Ja", IF(VLOOKUP(B255,'(2) Gegevens per set'!B:V, 5, FALSE) = "", "", VLOOKUP(B255,'(2) Gegevens per set'!B:V, 5, FALSE)), "")</f>
        <v/>
      </c>
      <c r="H255" s="64" t="str">
        <f>IF($H$13="Ja", IF(VLOOKUP(B255,'(2) Gegevens per set'!B:V, 6, FALSE) = "", "", VLOOKUP(B255,'(2) Gegevens per set'!B:V, 6, FALSE)), "")</f>
        <v/>
      </c>
      <c r="I255" s="72" t="str">
        <f>IF($I$13="Ja", IF(VLOOKUP(B255,'(2) Gegevens per set'!B:V, 7, FALSE) = "", "", VLOOKUP(B255,'(2) Gegevens per set'!B:V, 7, FALSE)), "")</f>
        <v/>
      </c>
      <c r="J255" s="72" t="str">
        <f>IF($J$13="Ja", IF(VLOOKUP(B255,'(2) Gegevens per set'!B:V, 8, FALSE) = "", "", VLOOKUP(B255,'(2) Gegevens per set'!B:V, 8, FALSE)), "")</f>
        <v>x</v>
      </c>
      <c r="K255" s="64" t="str">
        <f>IF($K$13="Ja", IF(VLOOKUP(B255,'(2) Gegevens per set'!B:V, 9, FALSE) = "", "", VLOOKUP(B255,'(2) Gegevens per set'!B:V, 9, FALSE)), "")</f>
        <v/>
      </c>
      <c r="L255" s="72" t="str">
        <f>IF($L$13="Ja", IF(VLOOKUP(B255,'(2) Gegevens per set'!B:V, 10, FALSE) = "", "", VLOOKUP(B255,'(2) Gegevens per set'!B:V, 10, FALSE)), "")</f>
        <v/>
      </c>
      <c r="M255" s="72" t="str">
        <f>IF($M$13="Ja", IF(VLOOKUP(B255,'(2) Gegevens per set'!B:V, 11, FALSE) = "", "", VLOOKUP(B255,'(2) Gegevens per set'!B:V, 11, FALSE)), "")</f>
        <v/>
      </c>
      <c r="N255" s="64" t="str">
        <f>IF($N$13="Ja", IF(VLOOKUP(B255,'(2) Gegevens per set'!B:V, 12, FALSE) = "", "", VLOOKUP(B255,'(2) Gegevens per set'!B:V, 12, FALSE)), "")</f>
        <v/>
      </c>
      <c r="O255" s="72" t="str">
        <f>IF($O$13="Ja", IF(VLOOKUP(B255,'(2) Gegevens per set'!B:V, 13, FALSE) = "", "", VLOOKUP(B255,'(2) Gegevens per set'!B:V, 13, FALSE)), "")</f>
        <v/>
      </c>
      <c r="P255" s="64" t="str">
        <f>IF($P$13="Ja", IF(VLOOKUP(B255,'(2) Gegevens per set'!B:V, 14, FALSE) = "", "", VLOOKUP(B255,'(2) Gegevens per set'!B:V, 14, FALSE)), "")</f>
        <v/>
      </c>
      <c r="Q255" s="72" t="str">
        <f>IF($Q$13="Ja", IF(VLOOKUP(B255,'(2) Gegevens per set'!B:V, 15, FALSE) = "", "", VLOOKUP(B255,'(2) Gegevens per set'!B:V, 15, FALSE)), "")</f>
        <v/>
      </c>
      <c r="R255" s="64" t="str">
        <f>IF($R$13="Ja", IF(VLOOKUP(B255,'(2) Gegevens per set'!B:V, 16, FALSE) = "", "", VLOOKUP(B255,'(2) Gegevens per set'!B:V, 16, FALSE)), "")</f>
        <v/>
      </c>
      <c r="S255" s="72" t="str">
        <f>IF($S$13="Ja", IF(VLOOKUP(B255,'(2) Gegevens per set'!B:V, 17, FALSE) = "", "", VLOOKUP(B255,'(2) Gegevens per set'!B:V, 17, FALSE)), "")</f>
        <v/>
      </c>
      <c r="T255" s="64" t="str">
        <f>IF($T$13="Ja", IF(VLOOKUP(B255,'(2) Gegevens per set'!B:V, 18, FALSE) = "", "", VLOOKUP(B255,'(2) Gegevens per set'!B:V, 18, FALSE)), "")</f>
        <v/>
      </c>
      <c r="U255" s="72" t="str">
        <f>IF($U$13="Ja", IF(VLOOKUP(B255,'(2) Gegevens per set'!B:V, 19, FALSE) = "", "", VLOOKUP(B255,'(2) Gegevens per set'!B:V, 19, FALSE)), "")</f>
        <v/>
      </c>
      <c r="V255" s="72" t="str">
        <f>IF($V$13="Ja", IF(VLOOKUP(B255,'(2) Gegevens per set'!B:V, 20, FALSE) = "", "", VLOOKUP(B255,'(2) Gegevens per set'!B:V, 20, FALSE)), "")</f>
        <v/>
      </c>
      <c r="W255" s="72" t="str">
        <f>IF($W$13="Ja", IF(VLOOKUP(B255,'(2) Gegevens per set'!B:V, 21, FALSE) = "", "", VLOOKUP(B255,'(2) Gegevens per set'!B:V, 21, FALSE)), "")</f>
        <v/>
      </c>
      <c r="X255" s="83" t="str" cm="1">
        <f t="array" ref="X255">IF($C$6&lt;&gt;"x","",IF(OR(E255:W255&lt;&gt;""),"x",""))</f>
        <v>x</v>
      </c>
      <c r="Y255" s="83" t="str">
        <f>IF($C$8="x", IF(VLOOKUP(B255,'(2) Gegevens per set'!B:Y, 22, FALSE) = "", "", VLOOKUP(B255,'(2) Gegevens per set'!B:Y, 22, FALSE)), "")</f>
        <v/>
      </c>
      <c r="Z255" s="83" t="str">
        <f>IF($C$9="x", IF(VLOOKUP(B255,'(2) Gegevens per set'!B:Y, 23, FALSE) = "", "", VLOOKUP(B255,'(2) Gegevens per set'!B:Y, 23, FALSE)), "")</f>
        <v/>
      </c>
      <c r="AA255" s="83" t="str">
        <f>IF($C$7="x", IF(VLOOKUP(B255,'(2) Gegevens per set'!B:Y, 24, FALSE) = "", "", VLOOKUP(B255,'(2) Gegevens per set'!B:Y, 24, FALSE)), "")</f>
        <v/>
      </c>
    </row>
    <row r="256" spans="2:27" x14ac:dyDescent="0.25">
      <c r="B256" s="60" t="s">
        <v>316</v>
      </c>
      <c r="C256" s="30" t="s">
        <v>266</v>
      </c>
      <c r="D256" s="30"/>
      <c r="E256" s="72" t="str">
        <f>IF($E$13="Ja", IF(VLOOKUP(B256,'(2) Gegevens per set'!B:V, 3, FALSE) = "", "", VLOOKUP(B256,'(2) Gegevens per set'!B:V, 3, FALSE)), "")</f>
        <v/>
      </c>
      <c r="F256" s="72" t="str">
        <f>IF($F$13="Ja", IF(VLOOKUP(B256,'(2) Gegevens per set'!B:V, 4, FALSE) = "", "", VLOOKUP(B256,'(2) Gegevens per set'!B:V, 4, FALSE)), "")</f>
        <v/>
      </c>
      <c r="G256" s="68" t="str">
        <f>IF($G$13="Ja", IF(VLOOKUP(B256,'(2) Gegevens per set'!B:V, 5, FALSE) = "", "", VLOOKUP(B256,'(2) Gegevens per set'!B:V, 5, FALSE)), "")</f>
        <v/>
      </c>
      <c r="H256" s="64" t="str">
        <f>IF($H$13="Ja", IF(VLOOKUP(B256,'(2) Gegevens per set'!B:V, 6, FALSE) = "", "", VLOOKUP(B256,'(2) Gegevens per set'!B:V, 6, FALSE)), "")</f>
        <v/>
      </c>
      <c r="I256" s="72" t="str">
        <f>IF($I$13="Ja", IF(VLOOKUP(B256,'(2) Gegevens per set'!B:V, 7, FALSE) = "", "", VLOOKUP(B256,'(2) Gegevens per set'!B:V, 7, FALSE)), "")</f>
        <v>x</v>
      </c>
      <c r="J256" s="72" t="str">
        <f>IF($J$13="Ja", IF(VLOOKUP(B256,'(2) Gegevens per set'!B:V, 8, FALSE) = "", "", VLOOKUP(B256,'(2) Gegevens per set'!B:V, 8, FALSE)), "")</f>
        <v/>
      </c>
      <c r="K256" s="64" t="str">
        <f>IF($K$13="Ja", IF(VLOOKUP(B256,'(2) Gegevens per set'!B:V, 9, FALSE) = "", "", VLOOKUP(B256,'(2) Gegevens per set'!B:V, 9, FALSE)), "")</f>
        <v/>
      </c>
      <c r="L256" s="72" t="str">
        <f>IF($L$13="Ja", IF(VLOOKUP(B256,'(2) Gegevens per set'!B:V, 10, FALSE) = "", "", VLOOKUP(B256,'(2) Gegevens per set'!B:V, 10, FALSE)), "")</f>
        <v/>
      </c>
      <c r="M256" s="72" t="str">
        <f>IF($M$13="Ja", IF(VLOOKUP(B256,'(2) Gegevens per set'!B:V, 11, FALSE) = "", "", VLOOKUP(B256,'(2) Gegevens per set'!B:V, 11, FALSE)), "")</f>
        <v/>
      </c>
      <c r="N256" s="64" t="str">
        <f>IF($N$13="Ja", IF(VLOOKUP(B256,'(2) Gegevens per set'!B:V, 12, FALSE) = "", "", VLOOKUP(B256,'(2) Gegevens per set'!B:V, 12, FALSE)), "")</f>
        <v/>
      </c>
      <c r="O256" s="72" t="str">
        <f>IF($O$13="Ja", IF(VLOOKUP(B256,'(2) Gegevens per set'!B:V, 13, FALSE) = "", "", VLOOKUP(B256,'(2) Gegevens per set'!B:V, 13, FALSE)), "")</f>
        <v/>
      </c>
      <c r="P256" s="64" t="str">
        <f>IF($P$13="Ja", IF(VLOOKUP(B256,'(2) Gegevens per set'!B:V, 14, FALSE) = "", "", VLOOKUP(B256,'(2) Gegevens per set'!B:V, 14, FALSE)), "")</f>
        <v/>
      </c>
      <c r="Q256" s="72" t="str">
        <f>IF($Q$13="Ja", IF(VLOOKUP(B256,'(2) Gegevens per set'!B:V, 15, FALSE) = "", "", VLOOKUP(B256,'(2) Gegevens per set'!B:V, 15, FALSE)), "")</f>
        <v/>
      </c>
      <c r="R256" s="64" t="str">
        <f>IF($R$13="Ja", IF(VLOOKUP(B256,'(2) Gegevens per set'!B:V, 16, FALSE) = "", "", VLOOKUP(B256,'(2) Gegevens per set'!B:V, 16, FALSE)), "")</f>
        <v/>
      </c>
      <c r="S256" s="72" t="str">
        <f>IF($S$13="Ja", IF(VLOOKUP(B256,'(2) Gegevens per set'!B:V, 17, FALSE) = "", "", VLOOKUP(B256,'(2) Gegevens per set'!B:V, 17, FALSE)), "")</f>
        <v/>
      </c>
      <c r="T256" s="64" t="str">
        <f>IF($T$13="Ja", IF(VLOOKUP(B256,'(2) Gegevens per set'!B:V, 18, FALSE) = "", "", VLOOKUP(B256,'(2) Gegevens per set'!B:V, 18, FALSE)), "")</f>
        <v/>
      </c>
      <c r="U256" s="72" t="str">
        <f>IF($U$13="Ja", IF(VLOOKUP(B256,'(2) Gegevens per set'!B:V, 19, FALSE) = "", "", VLOOKUP(B256,'(2) Gegevens per set'!B:V, 19, FALSE)), "")</f>
        <v/>
      </c>
      <c r="V256" s="72" t="str">
        <f>IF($V$13="Ja", IF(VLOOKUP(B256,'(2) Gegevens per set'!B:V, 20, FALSE) = "", "", VLOOKUP(B256,'(2) Gegevens per set'!B:V, 20, FALSE)), "")</f>
        <v/>
      </c>
      <c r="W256" s="72" t="str">
        <f>IF($W$13="Ja", IF(VLOOKUP(B256,'(2) Gegevens per set'!B:V, 21, FALSE) = "", "", VLOOKUP(B256,'(2) Gegevens per set'!B:V, 21, FALSE)), "")</f>
        <v/>
      </c>
      <c r="X256" s="83" t="str" cm="1">
        <f t="array" ref="X256">IF($C$6&lt;&gt;"x","",IF(OR(E256:W256&lt;&gt;""),"x",""))</f>
        <v>x</v>
      </c>
      <c r="Y256" s="83" t="str">
        <f>IF($C$8="x", IF(VLOOKUP(B256,'(2) Gegevens per set'!B:Y, 22, FALSE) = "", "", VLOOKUP(B256,'(2) Gegevens per set'!B:Y, 22, FALSE)), "")</f>
        <v/>
      </c>
      <c r="Z256" s="83" t="str">
        <f>IF($C$9="x", IF(VLOOKUP(B256,'(2) Gegevens per set'!B:Y, 23, FALSE) = "", "", VLOOKUP(B256,'(2) Gegevens per set'!B:Y, 23, FALSE)), "")</f>
        <v/>
      </c>
      <c r="AA256" s="83" t="str">
        <f>IF($C$7="x", IF(VLOOKUP(B256,'(2) Gegevens per set'!B:Y, 24, FALSE) = "", "", VLOOKUP(B256,'(2) Gegevens per set'!B:Y, 24, FALSE)), "")</f>
        <v/>
      </c>
    </row>
    <row r="257" spans="2:27" x14ac:dyDescent="0.25">
      <c r="B257" s="60" t="s">
        <v>317</v>
      </c>
      <c r="C257" s="30" t="s">
        <v>268</v>
      </c>
      <c r="D257" s="30"/>
      <c r="E257" s="72" t="str">
        <f>IF($E$13="Ja", IF(VLOOKUP(B257,'(2) Gegevens per set'!B:V, 3, FALSE) = "", "", VLOOKUP(B257,'(2) Gegevens per set'!B:V, 3, FALSE)), "")</f>
        <v/>
      </c>
      <c r="F257" s="72" t="str">
        <f>IF($F$13="Ja", IF(VLOOKUP(B257,'(2) Gegevens per set'!B:V, 4, FALSE) = "", "", VLOOKUP(B257,'(2) Gegevens per set'!B:V, 4, FALSE)), "")</f>
        <v/>
      </c>
      <c r="G257" s="68" t="str">
        <f>IF($G$13="Ja", IF(VLOOKUP(B257,'(2) Gegevens per set'!B:V, 5, FALSE) = "", "", VLOOKUP(B257,'(2) Gegevens per set'!B:V, 5, FALSE)), "")</f>
        <v/>
      </c>
      <c r="H257" s="64" t="str">
        <f>IF($H$13="Ja", IF(VLOOKUP(B257,'(2) Gegevens per set'!B:V, 6, FALSE) = "", "", VLOOKUP(B257,'(2) Gegevens per set'!B:V, 6, FALSE)), "")</f>
        <v/>
      </c>
      <c r="I257" s="72" t="str">
        <f>IF($I$13="Ja", IF(VLOOKUP(B257,'(2) Gegevens per set'!B:V, 7, FALSE) = "", "", VLOOKUP(B257,'(2) Gegevens per set'!B:V, 7, FALSE)), "")</f>
        <v/>
      </c>
      <c r="J257" s="72" t="str">
        <f>IF($J$13="Ja", IF(VLOOKUP(B257,'(2) Gegevens per set'!B:V, 8, FALSE) = "", "", VLOOKUP(B257,'(2) Gegevens per set'!B:V, 8, FALSE)), "")</f>
        <v/>
      </c>
      <c r="K257" s="64" t="str">
        <f>IF($K$13="Ja", IF(VLOOKUP(B257,'(2) Gegevens per set'!B:V, 9, FALSE) = "", "", VLOOKUP(B257,'(2) Gegevens per set'!B:V, 9, FALSE)), "")</f>
        <v/>
      </c>
      <c r="L257" s="72" t="str">
        <f>IF($L$13="Ja", IF(VLOOKUP(B257,'(2) Gegevens per set'!B:V, 10, FALSE) = "", "", VLOOKUP(B257,'(2) Gegevens per set'!B:V, 10, FALSE)), "")</f>
        <v/>
      </c>
      <c r="M257" s="72" t="str">
        <f>IF($M$13="Ja", IF(VLOOKUP(B257,'(2) Gegevens per set'!B:V, 11, FALSE) = "", "", VLOOKUP(B257,'(2) Gegevens per set'!B:V, 11, FALSE)), "")</f>
        <v/>
      </c>
      <c r="N257" s="64" t="str">
        <f>IF($N$13="Ja", IF(VLOOKUP(B257,'(2) Gegevens per set'!B:V, 12, FALSE) = "", "", VLOOKUP(B257,'(2) Gegevens per set'!B:V, 12, FALSE)), "")</f>
        <v/>
      </c>
      <c r="O257" s="72" t="str">
        <f>IF($O$13="Ja", IF(VLOOKUP(B257,'(2) Gegevens per set'!B:V, 13, FALSE) = "", "", VLOOKUP(B257,'(2) Gegevens per set'!B:V, 13, FALSE)), "")</f>
        <v/>
      </c>
      <c r="P257" s="64" t="str">
        <f>IF($P$13="Ja", IF(VLOOKUP(B257,'(2) Gegevens per set'!B:V, 14, FALSE) = "", "", VLOOKUP(B257,'(2) Gegevens per set'!B:V, 14, FALSE)), "")</f>
        <v/>
      </c>
      <c r="Q257" s="72" t="str">
        <f>IF($Q$13="Ja", IF(VLOOKUP(B257,'(2) Gegevens per set'!B:V, 15, FALSE) = "", "", VLOOKUP(B257,'(2) Gegevens per set'!B:V, 15, FALSE)), "")</f>
        <v/>
      </c>
      <c r="R257" s="64" t="str">
        <f>IF($R$13="Ja", IF(VLOOKUP(B257,'(2) Gegevens per set'!B:V, 16, FALSE) = "", "", VLOOKUP(B257,'(2) Gegevens per set'!B:V, 16, FALSE)), "")</f>
        <v/>
      </c>
      <c r="S257" s="72" t="str">
        <f>IF($S$13="Ja", IF(VLOOKUP(B257,'(2) Gegevens per set'!B:V, 17, FALSE) = "", "", VLOOKUP(B257,'(2) Gegevens per set'!B:V, 17, FALSE)), "")</f>
        <v/>
      </c>
      <c r="T257" s="64" t="str">
        <f>IF($T$13="Ja", IF(VLOOKUP(B257,'(2) Gegevens per set'!B:V, 18, FALSE) = "", "", VLOOKUP(B257,'(2) Gegevens per set'!B:V, 18, FALSE)), "")</f>
        <v/>
      </c>
      <c r="U257" s="72" t="str">
        <f>IF($U$13="Ja", IF(VLOOKUP(B257,'(2) Gegevens per set'!B:V, 19, FALSE) = "", "", VLOOKUP(B257,'(2) Gegevens per set'!B:V, 19, FALSE)), "")</f>
        <v/>
      </c>
      <c r="V257" s="72" t="str">
        <f>IF($V$13="Ja", IF(VLOOKUP(B257,'(2) Gegevens per set'!B:V, 20, FALSE) = "", "", VLOOKUP(B257,'(2) Gegevens per set'!B:V, 20, FALSE)), "")</f>
        <v/>
      </c>
      <c r="W257" s="72" t="str">
        <f>IF($W$13="Ja", IF(VLOOKUP(B257,'(2) Gegevens per set'!B:V, 21, FALSE) = "", "", VLOOKUP(B257,'(2) Gegevens per set'!B:V, 21, FALSE)), "")</f>
        <v/>
      </c>
      <c r="X257" s="83" t="str" cm="1">
        <f t="array" ref="X257">IF($C$6&lt;&gt;"x","",IF(OR(E257:W257&lt;&gt;""),"x",""))</f>
        <v/>
      </c>
      <c r="Y257" s="83" t="str">
        <f>IF($C$8="x", IF(VLOOKUP(B257,'(2) Gegevens per set'!B:Y, 22, FALSE) = "", "", VLOOKUP(B257,'(2) Gegevens per set'!B:Y, 22, FALSE)), "")</f>
        <v/>
      </c>
      <c r="Z257" s="83" t="str">
        <f>IF($C$9="x", IF(VLOOKUP(B257,'(2) Gegevens per set'!B:Y, 23, FALSE) = "", "", VLOOKUP(B257,'(2) Gegevens per set'!B:Y, 23, FALSE)), "")</f>
        <v/>
      </c>
      <c r="AA257" s="83" t="str">
        <f>IF($C$7="x", IF(VLOOKUP(B257,'(2) Gegevens per set'!B:Y, 24, FALSE) = "", "", VLOOKUP(B257,'(2) Gegevens per set'!B:Y, 24, FALSE)), "")</f>
        <v/>
      </c>
    </row>
    <row r="258" spans="2:27" x14ac:dyDescent="0.25">
      <c r="B258" s="60" t="s">
        <v>318</v>
      </c>
      <c r="C258" s="30" t="s">
        <v>270</v>
      </c>
      <c r="D258" s="30"/>
      <c r="E258" s="72" t="str">
        <f>IF($E$13="Ja", IF(VLOOKUP(B258,'(2) Gegevens per set'!B:V, 3, FALSE) = "", "", VLOOKUP(B258,'(2) Gegevens per set'!B:V, 3, FALSE)), "")</f>
        <v/>
      </c>
      <c r="F258" s="72" t="str">
        <f>IF($F$13="Ja", IF(VLOOKUP(B258,'(2) Gegevens per set'!B:V, 4, FALSE) = "", "", VLOOKUP(B258,'(2) Gegevens per set'!B:V, 4, FALSE)), "")</f>
        <v/>
      </c>
      <c r="G258" s="68" t="str">
        <f>IF($G$13="Ja", IF(VLOOKUP(B258,'(2) Gegevens per set'!B:V, 5, FALSE) = "", "", VLOOKUP(B258,'(2) Gegevens per set'!B:V, 5, FALSE)), "")</f>
        <v/>
      </c>
      <c r="H258" s="64" t="str">
        <f>IF($H$13="Ja", IF(VLOOKUP(B258,'(2) Gegevens per set'!B:V, 6, FALSE) = "", "", VLOOKUP(B258,'(2) Gegevens per set'!B:V, 6, FALSE)), "")</f>
        <v/>
      </c>
      <c r="I258" s="72" t="str">
        <f>IF($I$13="Ja", IF(VLOOKUP(B258,'(2) Gegevens per set'!B:V, 7, FALSE) = "", "", VLOOKUP(B258,'(2) Gegevens per set'!B:V, 7, FALSE)), "")</f>
        <v>x</v>
      </c>
      <c r="J258" s="72" t="str">
        <f>IF($J$13="Ja", IF(VLOOKUP(B258,'(2) Gegevens per set'!B:V, 8, FALSE) = "", "", VLOOKUP(B258,'(2) Gegevens per set'!B:V, 8, FALSE)), "")</f>
        <v/>
      </c>
      <c r="K258" s="64" t="str">
        <f>IF($K$13="Ja", IF(VLOOKUP(B258,'(2) Gegevens per set'!B:V, 9, FALSE) = "", "", VLOOKUP(B258,'(2) Gegevens per set'!B:V, 9, FALSE)), "")</f>
        <v/>
      </c>
      <c r="L258" s="72" t="str">
        <f>IF($L$13="Ja", IF(VLOOKUP(B258,'(2) Gegevens per set'!B:V, 10, FALSE) = "", "", VLOOKUP(B258,'(2) Gegevens per set'!B:V, 10, FALSE)), "")</f>
        <v/>
      </c>
      <c r="M258" s="72" t="str">
        <f>IF($M$13="Ja", IF(VLOOKUP(B258,'(2) Gegevens per set'!B:V, 11, FALSE) = "", "", VLOOKUP(B258,'(2) Gegevens per set'!B:V, 11, FALSE)), "")</f>
        <v/>
      </c>
      <c r="N258" s="64" t="str">
        <f>IF($N$13="Ja", IF(VLOOKUP(B258,'(2) Gegevens per set'!B:V, 12, FALSE) = "", "", VLOOKUP(B258,'(2) Gegevens per set'!B:V, 12, FALSE)), "")</f>
        <v/>
      </c>
      <c r="O258" s="72" t="str">
        <f>IF($O$13="Ja", IF(VLOOKUP(B258,'(2) Gegevens per set'!B:V, 13, FALSE) = "", "", VLOOKUP(B258,'(2) Gegevens per set'!B:V, 13, FALSE)), "")</f>
        <v/>
      </c>
      <c r="P258" s="64" t="str">
        <f>IF($P$13="Ja", IF(VLOOKUP(B258,'(2) Gegevens per set'!B:V, 14, FALSE) = "", "", VLOOKUP(B258,'(2) Gegevens per set'!B:V, 14, FALSE)), "")</f>
        <v/>
      </c>
      <c r="Q258" s="72" t="str">
        <f>IF($Q$13="Ja", IF(VLOOKUP(B258,'(2) Gegevens per set'!B:V, 15, FALSE) = "", "", VLOOKUP(B258,'(2) Gegevens per set'!B:V, 15, FALSE)), "")</f>
        <v/>
      </c>
      <c r="R258" s="64" t="str">
        <f>IF($R$13="Ja", IF(VLOOKUP(B258,'(2) Gegevens per set'!B:V, 16, FALSE) = "", "", VLOOKUP(B258,'(2) Gegevens per set'!B:V, 16, FALSE)), "")</f>
        <v/>
      </c>
      <c r="S258" s="72" t="str">
        <f>IF($S$13="Ja", IF(VLOOKUP(B258,'(2) Gegevens per set'!B:V, 17, FALSE) = "", "", VLOOKUP(B258,'(2) Gegevens per set'!B:V, 17, FALSE)), "")</f>
        <v/>
      </c>
      <c r="T258" s="64" t="str">
        <f>IF($T$13="Ja", IF(VLOOKUP(B258,'(2) Gegevens per set'!B:V, 18, FALSE) = "", "", VLOOKUP(B258,'(2) Gegevens per set'!B:V, 18, FALSE)), "")</f>
        <v/>
      </c>
      <c r="U258" s="72" t="str">
        <f>IF($U$13="Ja", IF(VLOOKUP(B258,'(2) Gegevens per set'!B:V, 19, FALSE) = "", "", VLOOKUP(B258,'(2) Gegevens per set'!B:V, 19, FALSE)), "")</f>
        <v/>
      </c>
      <c r="V258" s="72" t="str">
        <f>IF($V$13="Ja", IF(VLOOKUP(B258,'(2) Gegevens per set'!B:V, 20, FALSE) = "", "", VLOOKUP(B258,'(2) Gegevens per set'!B:V, 20, FALSE)), "")</f>
        <v/>
      </c>
      <c r="W258" s="72" t="str">
        <f>IF($W$13="Ja", IF(VLOOKUP(B258,'(2) Gegevens per set'!B:V, 21, FALSE) = "", "", VLOOKUP(B258,'(2) Gegevens per set'!B:V, 21, FALSE)), "")</f>
        <v/>
      </c>
      <c r="X258" s="83" t="str" cm="1">
        <f t="array" ref="X258">IF($C$6&lt;&gt;"x","",IF(OR(E258:W258&lt;&gt;""),"x",""))</f>
        <v>x</v>
      </c>
      <c r="Y258" s="83" t="str">
        <f>IF($C$8="x", IF(VLOOKUP(B258,'(2) Gegevens per set'!B:Y, 22, FALSE) = "", "", VLOOKUP(B258,'(2) Gegevens per set'!B:Y, 22, FALSE)), "")</f>
        <v/>
      </c>
      <c r="Z258" s="83" t="str">
        <f>IF($C$9="x", IF(VLOOKUP(B258,'(2) Gegevens per set'!B:Y, 23, FALSE) = "", "", VLOOKUP(B258,'(2) Gegevens per set'!B:Y, 23, FALSE)), "")</f>
        <v/>
      </c>
      <c r="AA258" s="83" t="str">
        <f>IF($C$7="x", IF(VLOOKUP(B258,'(2) Gegevens per set'!B:Y, 24, FALSE) = "", "", VLOOKUP(B258,'(2) Gegevens per set'!B:Y, 24, FALSE)), "")</f>
        <v/>
      </c>
    </row>
    <row r="259" spans="2:27" x14ac:dyDescent="0.25">
      <c r="B259" s="60" t="s">
        <v>319</v>
      </c>
      <c r="C259" s="30" t="s">
        <v>272</v>
      </c>
      <c r="D259" s="30"/>
      <c r="E259" s="72" t="str">
        <f>IF($E$13="Ja", IF(VLOOKUP(B259,'(2) Gegevens per set'!B:V, 3, FALSE) = "", "", VLOOKUP(B259,'(2) Gegevens per set'!B:V, 3, FALSE)), "")</f>
        <v/>
      </c>
      <c r="F259" s="72" t="str">
        <f>IF($F$13="Ja", IF(VLOOKUP(B259,'(2) Gegevens per set'!B:V, 4, FALSE) = "", "", VLOOKUP(B259,'(2) Gegevens per set'!B:V, 4, FALSE)), "")</f>
        <v/>
      </c>
      <c r="G259" s="68" t="str">
        <f>IF($G$13="Ja", IF(VLOOKUP(B259,'(2) Gegevens per set'!B:V, 5, FALSE) = "", "", VLOOKUP(B259,'(2) Gegevens per set'!B:V, 5, FALSE)), "")</f>
        <v/>
      </c>
      <c r="H259" s="64" t="str">
        <f>IF($H$13="Ja", IF(VLOOKUP(B259,'(2) Gegevens per set'!B:V, 6, FALSE) = "", "", VLOOKUP(B259,'(2) Gegevens per set'!B:V, 6, FALSE)), "")</f>
        <v/>
      </c>
      <c r="I259" s="72" t="str">
        <f>IF($I$13="Ja", IF(VLOOKUP(B259,'(2) Gegevens per set'!B:V, 7, FALSE) = "", "", VLOOKUP(B259,'(2) Gegevens per set'!B:V, 7, FALSE)), "")</f>
        <v>x</v>
      </c>
      <c r="J259" s="72" t="str">
        <f>IF($J$13="Ja", IF(VLOOKUP(B259,'(2) Gegevens per set'!B:V, 8, FALSE) = "", "", VLOOKUP(B259,'(2) Gegevens per set'!B:V, 8, FALSE)), "")</f>
        <v/>
      </c>
      <c r="K259" s="64" t="str">
        <f>IF($K$13="Ja", IF(VLOOKUP(B259,'(2) Gegevens per set'!B:V, 9, FALSE) = "", "", VLOOKUP(B259,'(2) Gegevens per set'!B:V, 9, FALSE)), "")</f>
        <v/>
      </c>
      <c r="L259" s="72" t="str">
        <f>IF($L$13="Ja", IF(VLOOKUP(B259,'(2) Gegevens per set'!B:V, 10, FALSE) = "", "", VLOOKUP(B259,'(2) Gegevens per set'!B:V, 10, FALSE)), "")</f>
        <v/>
      </c>
      <c r="M259" s="72" t="str">
        <f>IF($M$13="Ja", IF(VLOOKUP(B259,'(2) Gegevens per set'!B:V, 11, FALSE) = "", "", VLOOKUP(B259,'(2) Gegevens per set'!B:V, 11, FALSE)), "")</f>
        <v/>
      </c>
      <c r="N259" s="64" t="str">
        <f>IF($N$13="Ja", IF(VLOOKUP(B259,'(2) Gegevens per set'!B:V, 12, FALSE) = "", "", VLOOKUP(B259,'(2) Gegevens per set'!B:V, 12, FALSE)), "")</f>
        <v/>
      </c>
      <c r="O259" s="72" t="str">
        <f>IF($O$13="Ja", IF(VLOOKUP(B259,'(2) Gegevens per set'!B:V, 13, FALSE) = "", "", VLOOKUP(B259,'(2) Gegevens per set'!B:V, 13, FALSE)), "")</f>
        <v/>
      </c>
      <c r="P259" s="64" t="str">
        <f>IF($P$13="Ja", IF(VLOOKUP(B259,'(2) Gegevens per set'!B:V, 14, FALSE) = "", "", VLOOKUP(B259,'(2) Gegevens per set'!B:V, 14, FALSE)), "")</f>
        <v/>
      </c>
      <c r="Q259" s="72" t="str">
        <f>IF($Q$13="Ja", IF(VLOOKUP(B259,'(2) Gegevens per set'!B:V, 15, FALSE) = "", "", VLOOKUP(B259,'(2) Gegevens per set'!B:V, 15, FALSE)), "")</f>
        <v/>
      </c>
      <c r="R259" s="64" t="str">
        <f>IF($R$13="Ja", IF(VLOOKUP(B259,'(2) Gegevens per set'!B:V, 16, FALSE) = "", "", VLOOKUP(B259,'(2) Gegevens per set'!B:V, 16, FALSE)), "")</f>
        <v/>
      </c>
      <c r="S259" s="72" t="str">
        <f>IF($S$13="Ja", IF(VLOOKUP(B259,'(2) Gegevens per set'!B:V, 17, FALSE) = "", "", VLOOKUP(B259,'(2) Gegevens per set'!B:V, 17, FALSE)), "")</f>
        <v/>
      </c>
      <c r="T259" s="64" t="str">
        <f>IF($T$13="Ja", IF(VLOOKUP(B259,'(2) Gegevens per set'!B:V, 18, FALSE) = "", "", VLOOKUP(B259,'(2) Gegevens per set'!B:V, 18, FALSE)), "")</f>
        <v/>
      </c>
      <c r="U259" s="72" t="str">
        <f>IF($U$13="Ja", IF(VLOOKUP(B259,'(2) Gegevens per set'!B:V, 19, FALSE) = "", "", VLOOKUP(B259,'(2) Gegevens per set'!B:V, 19, FALSE)), "")</f>
        <v/>
      </c>
      <c r="V259" s="72" t="str">
        <f>IF($V$13="Ja", IF(VLOOKUP(B259,'(2) Gegevens per set'!B:V, 20, FALSE) = "", "", VLOOKUP(B259,'(2) Gegevens per set'!B:V, 20, FALSE)), "")</f>
        <v/>
      </c>
      <c r="W259" s="72" t="str">
        <f>IF($W$13="Ja", IF(VLOOKUP(B259,'(2) Gegevens per set'!B:V, 21, FALSE) = "", "", VLOOKUP(B259,'(2) Gegevens per set'!B:V, 21, FALSE)), "")</f>
        <v/>
      </c>
      <c r="X259" s="83" t="str" cm="1">
        <f t="array" ref="X259">IF($C$6&lt;&gt;"x","",IF(OR(E259:W259&lt;&gt;""),"x",""))</f>
        <v>x</v>
      </c>
      <c r="Y259" s="83" t="str">
        <f>IF($C$8="x", IF(VLOOKUP(B259,'(2) Gegevens per set'!B:Y, 22, FALSE) = "", "", VLOOKUP(B259,'(2) Gegevens per set'!B:Y, 22, FALSE)), "")</f>
        <v/>
      </c>
      <c r="Z259" s="83" t="str">
        <f>IF($C$9="x", IF(VLOOKUP(B259,'(2) Gegevens per set'!B:Y, 23, FALSE) = "", "", VLOOKUP(B259,'(2) Gegevens per set'!B:Y, 23, FALSE)), "")</f>
        <v/>
      </c>
      <c r="AA259" s="83" t="str">
        <f>IF($C$7="x", IF(VLOOKUP(B259,'(2) Gegevens per set'!B:Y, 24, FALSE) = "", "", VLOOKUP(B259,'(2) Gegevens per set'!B:Y, 24, FALSE)), "")</f>
        <v/>
      </c>
    </row>
    <row r="260" spans="2:27" x14ac:dyDescent="0.25">
      <c r="B260" s="60" t="s">
        <v>320</v>
      </c>
      <c r="C260" s="30" t="s">
        <v>274</v>
      </c>
      <c r="D260" s="30"/>
      <c r="E260" s="72" t="str">
        <f>IF($E$13="Ja", IF(VLOOKUP(B260,'(2) Gegevens per set'!B:V, 3, FALSE) = "", "", VLOOKUP(B260,'(2) Gegevens per set'!B:V, 3, FALSE)), "")</f>
        <v/>
      </c>
      <c r="F260" s="72" t="str">
        <f>IF($F$13="Ja", IF(VLOOKUP(B260,'(2) Gegevens per set'!B:V, 4, FALSE) = "", "", VLOOKUP(B260,'(2) Gegevens per set'!B:V, 4, FALSE)), "")</f>
        <v/>
      </c>
      <c r="G260" s="68" t="str">
        <f>IF($G$13="Ja", IF(VLOOKUP(B260,'(2) Gegevens per set'!B:V, 5, FALSE) = "", "", VLOOKUP(B260,'(2) Gegevens per set'!B:V, 5, FALSE)), "")</f>
        <v/>
      </c>
      <c r="H260" s="64" t="str">
        <f>IF($H$13="Ja", IF(VLOOKUP(B260,'(2) Gegevens per set'!B:V, 6, FALSE) = "", "", VLOOKUP(B260,'(2) Gegevens per set'!B:V, 6, FALSE)), "")</f>
        <v/>
      </c>
      <c r="I260" s="72" t="str">
        <f>IF($I$13="Ja", IF(VLOOKUP(B260,'(2) Gegevens per set'!B:V, 7, FALSE) = "", "", VLOOKUP(B260,'(2) Gegevens per set'!B:V, 7, FALSE)), "")</f>
        <v>x</v>
      </c>
      <c r="J260" s="72" t="str">
        <f>IF($J$13="Ja", IF(VLOOKUP(B260,'(2) Gegevens per set'!B:V, 8, FALSE) = "", "", VLOOKUP(B260,'(2) Gegevens per set'!B:V, 8, FALSE)), "")</f>
        <v/>
      </c>
      <c r="K260" s="64" t="str">
        <f>IF($K$13="Ja", IF(VLOOKUP(B260,'(2) Gegevens per set'!B:V, 9, FALSE) = "", "", VLOOKUP(B260,'(2) Gegevens per set'!B:V, 9, FALSE)), "")</f>
        <v/>
      </c>
      <c r="L260" s="72" t="str">
        <f>IF($L$13="Ja", IF(VLOOKUP(B260,'(2) Gegevens per set'!B:V, 10, FALSE) = "", "", VLOOKUP(B260,'(2) Gegevens per set'!B:V, 10, FALSE)), "")</f>
        <v/>
      </c>
      <c r="M260" s="72" t="str">
        <f>IF($M$13="Ja", IF(VLOOKUP(B260,'(2) Gegevens per set'!B:V, 11, FALSE) = "", "", VLOOKUP(B260,'(2) Gegevens per set'!B:V, 11, FALSE)), "")</f>
        <v/>
      </c>
      <c r="N260" s="64" t="str">
        <f>IF($N$13="Ja", IF(VLOOKUP(B260,'(2) Gegevens per set'!B:V, 12, FALSE) = "", "", VLOOKUP(B260,'(2) Gegevens per set'!B:V, 12, FALSE)), "")</f>
        <v/>
      </c>
      <c r="O260" s="72" t="str">
        <f>IF($O$13="Ja", IF(VLOOKUP(B260,'(2) Gegevens per set'!B:V, 13, FALSE) = "", "", VLOOKUP(B260,'(2) Gegevens per set'!B:V, 13, FALSE)), "")</f>
        <v/>
      </c>
      <c r="P260" s="64" t="str">
        <f>IF($P$13="Ja", IF(VLOOKUP(B260,'(2) Gegevens per set'!B:V, 14, FALSE) = "", "", VLOOKUP(B260,'(2) Gegevens per set'!B:V, 14, FALSE)), "")</f>
        <v/>
      </c>
      <c r="Q260" s="72" t="str">
        <f>IF($Q$13="Ja", IF(VLOOKUP(B260,'(2) Gegevens per set'!B:V, 15, FALSE) = "", "", VLOOKUP(B260,'(2) Gegevens per set'!B:V, 15, FALSE)), "")</f>
        <v/>
      </c>
      <c r="R260" s="64" t="str">
        <f>IF($R$13="Ja", IF(VLOOKUP(B260,'(2) Gegevens per set'!B:V, 16, FALSE) = "", "", VLOOKUP(B260,'(2) Gegevens per set'!B:V, 16, FALSE)), "")</f>
        <v/>
      </c>
      <c r="S260" s="72" t="str">
        <f>IF($S$13="Ja", IF(VLOOKUP(B260,'(2) Gegevens per set'!B:V, 17, FALSE) = "", "", VLOOKUP(B260,'(2) Gegevens per set'!B:V, 17, FALSE)), "")</f>
        <v/>
      </c>
      <c r="T260" s="64" t="str">
        <f>IF($T$13="Ja", IF(VLOOKUP(B260,'(2) Gegevens per set'!B:V, 18, FALSE) = "", "", VLOOKUP(B260,'(2) Gegevens per set'!B:V, 18, FALSE)), "")</f>
        <v/>
      </c>
      <c r="U260" s="72" t="str">
        <f>IF($U$13="Ja", IF(VLOOKUP(B260,'(2) Gegevens per set'!B:V, 19, FALSE) = "", "", VLOOKUP(B260,'(2) Gegevens per set'!B:V, 19, FALSE)), "")</f>
        <v/>
      </c>
      <c r="V260" s="72" t="str">
        <f>IF($V$13="Ja", IF(VLOOKUP(B260,'(2) Gegevens per set'!B:V, 20, FALSE) = "", "", VLOOKUP(B260,'(2) Gegevens per set'!B:V, 20, FALSE)), "")</f>
        <v/>
      </c>
      <c r="W260" s="72" t="str">
        <f>IF($W$13="Ja", IF(VLOOKUP(B260,'(2) Gegevens per set'!B:V, 21, FALSE) = "", "", VLOOKUP(B260,'(2) Gegevens per set'!B:V, 21, FALSE)), "")</f>
        <v/>
      </c>
      <c r="X260" s="83" t="str" cm="1">
        <f t="array" ref="X260">IF($C$6&lt;&gt;"x","",IF(OR(E260:W260&lt;&gt;""),"x",""))</f>
        <v>x</v>
      </c>
      <c r="Y260" s="83" t="str">
        <f>IF($C$8="x", IF(VLOOKUP(B260,'(2) Gegevens per set'!B:Y, 22, FALSE) = "", "", VLOOKUP(B260,'(2) Gegevens per set'!B:Y, 22, FALSE)), "")</f>
        <v/>
      </c>
      <c r="Z260" s="83" t="str">
        <f>IF($C$9="x", IF(VLOOKUP(B260,'(2) Gegevens per set'!B:Y, 23, FALSE) = "", "", VLOOKUP(B260,'(2) Gegevens per set'!B:Y, 23, FALSE)), "")</f>
        <v/>
      </c>
      <c r="AA260" s="83" t="str">
        <f>IF($C$7="x", IF(VLOOKUP(B260,'(2) Gegevens per set'!B:Y, 24, FALSE) = "", "", VLOOKUP(B260,'(2) Gegevens per set'!B:Y, 24, FALSE)), "")</f>
        <v/>
      </c>
    </row>
    <row r="261" spans="2:27" x14ac:dyDescent="0.25">
      <c r="B261" s="60" t="s">
        <v>321</v>
      </c>
      <c r="C261" s="30" t="s">
        <v>276</v>
      </c>
      <c r="D261" s="30"/>
      <c r="E261" s="72" t="str">
        <f>IF($E$13="Ja", IF(VLOOKUP(B261,'(2) Gegevens per set'!B:V, 3, FALSE) = "", "", VLOOKUP(B261,'(2) Gegevens per set'!B:V, 3, FALSE)), "")</f>
        <v/>
      </c>
      <c r="F261" s="72" t="str">
        <f>IF($F$13="Ja", IF(VLOOKUP(B261,'(2) Gegevens per set'!B:V, 4, FALSE) = "", "", VLOOKUP(B261,'(2) Gegevens per set'!B:V, 4, FALSE)), "")</f>
        <v/>
      </c>
      <c r="G261" s="68" t="str">
        <f>IF($G$13="Ja", IF(VLOOKUP(B261,'(2) Gegevens per set'!B:V, 5, FALSE) = "", "", VLOOKUP(B261,'(2) Gegevens per set'!B:V, 5, FALSE)), "")</f>
        <v/>
      </c>
      <c r="H261" s="64" t="str">
        <f>IF($H$13="Ja", IF(VLOOKUP(B261,'(2) Gegevens per set'!B:V, 6, FALSE) = "", "", VLOOKUP(B261,'(2) Gegevens per set'!B:V, 6, FALSE)), "")</f>
        <v/>
      </c>
      <c r="I261" s="72" t="str">
        <f>IF($I$13="Ja", IF(VLOOKUP(B261,'(2) Gegevens per set'!B:V, 7, FALSE) = "", "", VLOOKUP(B261,'(2) Gegevens per set'!B:V, 7, FALSE)), "")</f>
        <v>x</v>
      </c>
      <c r="J261" s="72" t="str">
        <f>IF($J$13="Ja", IF(VLOOKUP(B261,'(2) Gegevens per set'!B:V, 8, FALSE) = "", "", VLOOKUP(B261,'(2) Gegevens per set'!B:V, 8, FALSE)), "")</f>
        <v/>
      </c>
      <c r="K261" s="64" t="str">
        <f>IF($K$13="Ja", IF(VLOOKUP(B261,'(2) Gegevens per set'!B:V, 9, FALSE) = "", "", VLOOKUP(B261,'(2) Gegevens per set'!B:V, 9, FALSE)), "")</f>
        <v/>
      </c>
      <c r="L261" s="72" t="str">
        <f>IF($L$13="Ja", IF(VLOOKUP(B261,'(2) Gegevens per set'!B:V, 10, FALSE) = "", "", VLOOKUP(B261,'(2) Gegevens per set'!B:V, 10, FALSE)), "")</f>
        <v/>
      </c>
      <c r="M261" s="72" t="str">
        <f>IF($M$13="Ja", IF(VLOOKUP(B261,'(2) Gegevens per set'!B:V, 11, FALSE) = "", "", VLOOKUP(B261,'(2) Gegevens per set'!B:V, 11, FALSE)), "")</f>
        <v/>
      </c>
      <c r="N261" s="64" t="str">
        <f>IF($N$13="Ja", IF(VLOOKUP(B261,'(2) Gegevens per set'!B:V, 12, FALSE) = "", "", VLOOKUP(B261,'(2) Gegevens per set'!B:V, 12, FALSE)), "")</f>
        <v/>
      </c>
      <c r="O261" s="72" t="str">
        <f>IF($O$13="Ja", IF(VLOOKUP(B261,'(2) Gegevens per set'!B:V, 13, FALSE) = "", "", VLOOKUP(B261,'(2) Gegevens per set'!B:V, 13, FALSE)), "")</f>
        <v/>
      </c>
      <c r="P261" s="64" t="str">
        <f>IF($P$13="Ja", IF(VLOOKUP(B261,'(2) Gegevens per set'!B:V, 14, FALSE) = "", "", VLOOKUP(B261,'(2) Gegevens per set'!B:V, 14, FALSE)), "")</f>
        <v/>
      </c>
      <c r="Q261" s="72" t="str">
        <f>IF($Q$13="Ja", IF(VLOOKUP(B261,'(2) Gegevens per set'!B:V, 15, FALSE) = "", "", VLOOKUP(B261,'(2) Gegevens per set'!B:V, 15, FALSE)), "")</f>
        <v/>
      </c>
      <c r="R261" s="64" t="str">
        <f>IF($R$13="Ja", IF(VLOOKUP(B261,'(2) Gegevens per set'!B:V, 16, FALSE) = "", "", VLOOKUP(B261,'(2) Gegevens per set'!B:V, 16, FALSE)), "")</f>
        <v/>
      </c>
      <c r="S261" s="72" t="str">
        <f>IF($S$13="Ja", IF(VLOOKUP(B261,'(2) Gegevens per set'!B:V, 17, FALSE) = "", "", VLOOKUP(B261,'(2) Gegevens per set'!B:V, 17, FALSE)), "")</f>
        <v/>
      </c>
      <c r="T261" s="64" t="str">
        <f>IF($T$13="Ja", IF(VLOOKUP(B261,'(2) Gegevens per set'!B:V, 18, FALSE) = "", "", VLOOKUP(B261,'(2) Gegevens per set'!B:V, 18, FALSE)), "")</f>
        <v/>
      </c>
      <c r="U261" s="72" t="str">
        <f>IF($U$13="Ja", IF(VLOOKUP(B261,'(2) Gegevens per set'!B:V, 19, FALSE) = "", "", VLOOKUP(B261,'(2) Gegevens per set'!B:V, 19, FALSE)), "")</f>
        <v/>
      </c>
      <c r="V261" s="72" t="str">
        <f>IF($V$13="Ja", IF(VLOOKUP(B261,'(2) Gegevens per set'!B:V, 20, FALSE) = "", "", VLOOKUP(B261,'(2) Gegevens per set'!B:V, 20, FALSE)), "")</f>
        <v/>
      </c>
      <c r="W261" s="72" t="str">
        <f>IF($W$13="Ja", IF(VLOOKUP(B261,'(2) Gegevens per set'!B:V, 21, FALSE) = "", "", VLOOKUP(B261,'(2) Gegevens per set'!B:V, 21, FALSE)), "")</f>
        <v/>
      </c>
      <c r="X261" s="83" t="str" cm="1">
        <f t="array" ref="X261">IF($C$6&lt;&gt;"x","",IF(OR(E261:W261&lt;&gt;""),"x",""))</f>
        <v>x</v>
      </c>
      <c r="Y261" s="83" t="str">
        <f>IF($C$8="x", IF(VLOOKUP(B261,'(2) Gegevens per set'!B:Y, 22, FALSE) = "", "", VLOOKUP(B261,'(2) Gegevens per set'!B:Y, 22, FALSE)), "")</f>
        <v/>
      </c>
      <c r="Z261" s="83" t="str">
        <f>IF($C$9="x", IF(VLOOKUP(B261,'(2) Gegevens per set'!B:Y, 23, FALSE) = "", "", VLOOKUP(B261,'(2) Gegevens per set'!B:Y, 23, FALSE)), "")</f>
        <v/>
      </c>
      <c r="AA261" s="83" t="str">
        <f>IF($C$7="x", IF(VLOOKUP(B261,'(2) Gegevens per set'!B:Y, 24, FALSE) = "", "", VLOOKUP(B261,'(2) Gegevens per set'!B:Y, 24, FALSE)), "")</f>
        <v/>
      </c>
    </row>
    <row r="262" spans="2:27" x14ac:dyDescent="0.25">
      <c r="B262" s="60" t="s">
        <v>322</v>
      </c>
      <c r="C262" s="30" t="s">
        <v>278</v>
      </c>
      <c r="D262" s="30"/>
      <c r="E262" s="72" t="str">
        <f>IF($E$13="Ja", IF(VLOOKUP(B262,'(2) Gegevens per set'!B:V, 3, FALSE) = "", "", VLOOKUP(B262,'(2) Gegevens per set'!B:V, 3, FALSE)), "")</f>
        <v/>
      </c>
      <c r="F262" s="72" t="str">
        <f>IF($F$13="Ja", IF(VLOOKUP(B262,'(2) Gegevens per set'!B:V, 4, FALSE) = "", "", VLOOKUP(B262,'(2) Gegevens per set'!B:V, 4, FALSE)), "")</f>
        <v/>
      </c>
      <c r="G262" s="68" t="str">
        <f>IF($G$13="Ja", IF(VLOOKUP(B262,'(2) Gegevens per set'!B:V, 5, FALSE) = "", "", VLOOKUP(B262,'(2) Gegevens per set'!B:V, 5, FALSE)), "")</f>
        <v/>
      </c>
      <c r="H262" s="64" t="str">
        <f>IF($H$13="Ja", IF(VLOOKUP(B262,'(2) Gegevens per set'!B:V, 6, FALSE) = "", "", VLOOKUP(B262,'(2) Gegevens per set'!B:V, 6, FALSE)), "")</f>
        <v/>
      </c>
      <c r="I262" s="72" t="str">
        <f>IF($I$13="Ja", IF(VLOOKUP(B262,'(2) Gegevens per set'!B:V, 7, FALSE) = "", "", VLOOKUP(B262,'(2) Gegevens per set'!B:V, 7, FALSE)), "")</f>
        <v>x</v>
      </c>
      <c r="J262" s="72" t="str">
        <f>IF($J$13="Ja", IF(VLOOKUP(B262,'(2) Gegevens per set'!B:V, 8, FALSE) = "", "", VLOOKUP(B262,'(2) Gegevens per set'!B:V, 8, FALSE)), "")</f>
        <v/>
      </c>
      <c r="K262" s="64" t="str">
        <f>IF($K$13="Ja", IF(VLOOKUP(B262,'(2) Gegevens per set'!B:V, 9, FALSE) = "", "", VLOOKUP(B262,'(2) Gegevens per set'!B:V, 9, FALSE)), "")</f>
        <v/>
      </c>
      <c r="L262" s="72" t="str">
        <f>IF($L$13="Ja", IF(VLOOKUP(B262,'(2) Gegevens per set'!B:V, 10, FALSE) = "", "", VLOOKUP(B262,'(2) Gegevens per set'!B:V, 10, FALSE)), "")</f>
        <v/>
      </c>
      <c r="M262" s="72" t="str">
        <f>IF($M$13="Ja", IF(VLOOKUP(B262,'(2) Gegevens per set'!B:V, 11, FALSE) = "", "", VLOOKUP(B262,'(2) Gegevens per set'!B:V, 11, FALSE)), "")</f>
        <v/>
      </c>
      <c r="N262" s="64" t="str">
        <f>IF($N$13="Ja", IF(VLOOKUP(B262,'(2) Gegevens per set'!B:V, 12, FALSE) = "", "", VLOOKUP(B262,'(2) Gegevens per set'!B:V, 12, FALSE)), "")</f>
        <v/>
      </c>
      <c r="O262" s="72" t="str">
        <f>IF($O$13="Ja", IF(VLOOKUP(B262,'(2) Gegevens per set'!B:V, 13, FALSE) = "", "", VLOOKUP(B262,'(2) Gegevens per set'!B:V, 13, FALSE)), "")</f>
        <v/>
      </c>
      <c r="P262" s="64" t="str">
        <f>IF($P$13="Ja", IF(VLOOKUP(B262,'(2) Gegevens per set'!B:V, 14, FALSE) = "", "", VLOOKUP(B262,'(2) Gegevens per set'!B:V, 14, FALSE)), "")</f>
        <v/>
      </c>
      <c r="Q262" s="72" t="str">
        <f>IF($Q$13="Ja", IF(VLOOKUP(B262,'(2) Gegevens per set'!B:V, 15, FALSE) = "", "", VLOOKUP(B262,'(2) Gegevens per set'!B:V, 15, FALSE)), "")</f>
        <v/>
      </c>
      <c r="R262" s="64" t="str">
        <f>IF($R$13="Ja", IF(VLOOKUP(B262,'(2) Gegevens per set'!B:V, 16, FALSE) = "", "", VLOOKUP(B262,'(2) Gegevens per set'!B:V, 16, FALSE)), "")</f>
        <v/>
      </c>
      <c r="S262" s="72" t="str">
        <f>IF($S$13="Ja", IF(VLOOKUP(B262,'(2) Gegevens per set'!B:V, 17, FALSE) = "", "", VLOOKUP(B262,'(2) Gegevens per set'!B:V, 17, FALSE)), "")</f>
        <v/>
      </c>
      <c r="T262" s="64" t="str">
        <f>IF($T$13="Ja", IF(VLOOKUP(B262,'(2) Gegevens per set'!B:V, 18, FALSE) = "", "", VLOOKUP(B262,'(2) Gegevens per set'!B:V, 18, FALSE)), "")</f>
        <v/>
      </c>
      <c r="U262" s="72" t="str">
        <f>IF($U$13="Ja", IF(VLOOKUP(B262,'(2) Gegevens per set'!B:V, 19, FALSE) = "", "", VLOOKUP(B262,'(2) Gegevens per set'!B:V, 19, FALSE)), "")</f>
        <v/>
      </c>
      <c r="V262" s="72" t="str">
        <f>IF($V$13="Ja", IF(VLOOKUP(B262,'(2) Gegevens per set'!B:V, 20, FALSE) = "", "", VLOOKUP(B262,'(2) Gegevens per set'!B:V, 20, FALSE)), "")</f>
        <v/>
      </c>
      <c r="W262" s="72" t="str">
        <f>IF($W$13="Ja", IF(VLOOKUP(B262,'(2) Gegevens per set'!B:V, 21, FALSE) = "", "", VLOOKUP(B262,'(2) Gegevens per set'!B:V, 21, FALSE)), "")</f>
        <v/>
      </c>
      <c r="X262" s="83" t="str" cm="1">
        <f t="array" ref="X262">IF($C$6&lt;&gt;"x","",IF(OR(E262:W262&lt;&gt;""),"x",""))</f>
        <v>x</v>
      </c>
      <c r="Y262" s="83" t="str">
        <f>IF($C$8="x", IF(VLOOKUP(B262,'(2) Gegevens per set'!B:Y, 22, FALSE) = "", "", VLOOKUP(B262,'(2) Gegevens per set'!B:Y, 22, FALSE)), "")</f>
        <v/>
      </c>
      <c r="Z262" s="83" t="str">
        <f>IF($C$9="x", IF(VLOOKUP(B262,'(2) Gegevens per set'!B:Y, 23, FALSE) = "", "", VLOOKUP(B262,'(2) Gegevens per set'!B:Y, 23, FALSE)), "")</f>
        <v/>
      </c>
      <c r="AA262" s="83" t="str">
        <f>IF($C$7="x", IF(VLOOKUP(B262,'(2) Gegevens per set'!B:Y, 24, FALSE) = "", "", VLOOKUP(B262,'(2) Gegevens per set'!B:Y, 24, FALSE)), "")</f>
        <v/>
      </c>
    </row>
    <row r="263" spans="2:27" x14ac:dyDescent="0.25">
      <c r="B263" s="60" t="s">
        <v>323</v>
      </c>
      <c r="C263" s="30" t="s">
        <v>280</v>
      </c>
      <c r="D263" s="30"/>
      <c r="E263" s="72" t="str">
        <f>IF($E$13="Ja", IF(VLOOKUP(B263,'(2) Gegevens per set'!B:V, 3, FALSE) = "", "", VLOOKUP(B263,'(2) Gegevens per set'!B:V, 3, FALSE)), "")</f>
        <v/>
      </c>
      <c r="F263" s="72" t="str">
        <f>IF($F$13="Ja", IF(VLOOKUP(B263,'(2) Gegevens per set'!B:V, 4, FALSE) = "", "", VLOOKUP(B263,'(2) Gegevens per set'!B:V, 4, FALSE)), "")</f>
        <v/>
      </c>
      <c r="G263" s="68" t="str">
        <f>IF($G$13="Ja", IF(VLOOKUP(B263,'(2) Gegevens per set'!B:V, 5, FALSE) = "", "", VLOOKUP(B263,'(2) Gegevens per set'!B:V, 5, FALSE)), "")</f>
        <v/>
      </c>
      <c r="H263" s="64" t="str">
        <f>IF($H$13="Ja", IF(VLOOKUP(B263,'(2) Gegevens per set'!B:V, 6, FALSE) = "", "", VLOOKUP(B263,'(2) Gegevens per set'!B:V, 6, FALSE)), "")</f>
        <v/>
      </c>
      <c r="I263" s="72" t="str">
        <f>IF($I$13="Ja", IF(VLOOKUP(B263,'(2) Gegevens per set'!B:V, 7, FALSE) = "", "", VLOOKUP(B263,'(2) Gegevens per set'!B:V, 7, FALSE)), "")</f>
        <v>x</v>
      </c>
      <c r="J263" s="72" t="str">
        <f>IF($J$13="Ja", IF(VLOOKUP(B263,'(2) Gegevens per set'!B:V, 8, FALSE) = "", "", VLOOKUP(B263,'(2) Gegevens per set'!B:V, 8, FALSE)), "")</f>
        <v/>
      </c>
      <c r="K263" s="64" t="str">
        <f>IF($K$13="Ja", IF(VLOOKUP(B263,'(2) Gegevens per set'!B:V, 9, FALSE) = "", "", VLOOKUP(B263,'(2) Gegevens per set'!B:V, 9, FALSE)), "")</f>
        <v/>
      </c>
      <c r="L263" s="72" t="str">
        <f>IF($L$13="Ja", IF(VLOOKUP(B263,'(2) Gegevens per set'!B:V, 10, FALSE) = "", "", VLOOKUP(B263,'(2) Gegevens per set'!B:V, 10, FALSE)), "")</f>
        <v/>
      </c>
      <c r="M263" s="72" t="str">
        <f>IF($M$13="Ja", IF(VLOOKUP(B263,'(2) Gegevens per set'!B:V, 11, FALSE) = "", "", VLOOKUP(B263,'(2) Gegevens per set'!B:V, 11, FALSE)), "")</f>
        <v/>
      </c>
      <c r="N263" s="64" t="str">
        <f>IF($N$13="Ja", IF(VLOOKUP(B263,'(2) Gegevens per set'!B:V, 12, FALSE) = "", "", VLOOKUP(B263,'(2) Gegevens per set'!B:V, 12, FALSE)), "")</f>
        <v/>
      </c>
      <c r="O263" s="72" t="str">
        <f>IF($O$13="Ja", IF(VLOOKUP(B263,'(2) Gegevens per set'!B:V, 13, FALSE) = "", "", VLOOKUP(B263,'(2) Gegevens per set'!B:V, 13, FALSE)), "")</f>
        <v/>
      </c>
      <c r="P263" s="64" t="str">
        <f>IF($P$13="Ja", IF(VLOOKUP(B263,'(2) Gegevens per set'!B:V, 14, FALSE) = "", "", VLOOKUP(B263,'(2) Gegevens per set'!B:V, 14, FALSE)), "")</f>
        <v/>
      </c>
      <c r="Q263" s="72" t="str">
        <f>IF($Q$13="Ja", IF(VLOOKUP(B263,'(2) Gegevens per set'!B:V, 15, FALSE) = "", "", VLOOKUP(B263,'(2) Gegevens per set'!B:V, 15, FALSE)), "")</f>
        <v/>
      </c>
      <c r="R263" s="64" t="str">
        <f>IF($R$13="Ja", IF(VLOOKUP(B263,'(2) Gegevens per set'!B:V, 16, FALSE) = "", "", VLOOKUP(B263,'(2) Gegevens per set'!B:V, 16, FALSE)), "")</f>
        <v/>
      </c>
      <c r="S263" s="72" t="str">
        <f>IF($S$13="Ja", IF(VLOOKUP(B263,'(2) Gegevens per set'!B:V, 17, FALSE) = "", "", VLOOKUP(B263,'(2) Gegevens per set'!B:V, 17, FALSE)), "")</f>
        <v/>
      </c>
      <c r="T263" s="64" t="str">
        <f>IF($T$13="Ja", IF(VLOOKUP(B263,'(2) Gegevens per set'!B:V, 18, FALSE) = "", "", VLOOKUP(B263,'(2) Gegevens per set'!B:V, 18, FALSE)), "")</f>
        <v/>
      </c>
      <c r="U263" s="72" t="str">
        <f>IF($U$13="Ja", IF(VLOOKUP(B263,'(2) Gegevens per set'!B:V, 19, FALSE) = "", "", VLOOKUP(B263,'(2) Gegevens per set'!B:V, 19, FALSE)), "")</f>
        <v/>
      </c>
      <c r="V263" s="72" t="str">
        <f>IF($V$13="Ja", IF(VLOOKUP(B263,'(2) Gegevens per set'!B:V, 20, FALSE) = "", "", VLOOKUP(B263,'(2) Gegevens per set'!B:V, 20, FALSE)), "")</f>
        <v/>
      </c>
      <c r="W263" s="72" t="str">
        <f>IF($W$13="Ja", IF(VLOOKUP(B263,'(2) Gegevens per set'!B:V, 21, FALSE) = "", "", VLOOKUP(B263,'(2) Gegevens per set'!B:V, 21, FALSE)), "")</f>
        <v/>
      </c>
      <c r="X263" s="83" t="str" cm="1">
        <f t="array" ref="X263">IF($C$6&lt;&gt;"x","",IF(OR(E263:W263&lt;&gt;""),"x",""))</f>
        <v>x</v>
      </c>
      <c r="Y263" s="83" t="str">
        <f>IF($C$8="x", IF(VLOOKUP(B263,'(2) Gegevens per set'!B:Y, 22, FALSE) = "", "", VLOOKUP(B263,'(2) Gegevens per set'!B:Y, 22, FALSE)), "")</f>
        <v/>
      </c>
      <c r="Z263" s="83" t="str">
        <f>IF($C$9="x", IF(VLOOKUP(B263,'(2) Gegevens per set'!B:Y, 23, FALSE) = "", "", VLOOKUP(B263,'(2) Gegevens per set'!B:Y, 23, FALSE)), "")</f>
        <v/>
      </c>
      <c r="AA263" s="83" t="str">
        <f>IF($C$7="x", IF(VLOOKUP(B263,'(2) Gegevens per set'!B:Y, 24, FALSE) = "", "", VLOOKUP(B263,'(2) Gegevens per set'!B:Y, 24, FALSE)), "")</f>
        <v/>
      </c>
    </row>
    <row r="264" spans="2:27" x14ac:dyDescent="0.25">
      <c r="B264" s="60" t="s">
        <v>324</v>
      </c>
      <c r="C264" s="30" t="s">
        <v>282</v>
      </c>
      <c r="D264" s="30"/>
      <c r="E264" s="72" t="str">
        <f>IF($E$13="Ja", IF(VLOOKUP(B264,'(2) Gegevens per set'!B:V, 3, FALSE) = "", "", VLOOKUP(B264,'(2) Gegevens per set'!B:V, 3, FALSE)), "")</f>
        <v/>
      </c>
      <c r="F264" s="72" t="str">
        <f>IF($F$13="Ja", IF(VLOOKUP(B264,'(2) Gegevens per set'!B:V, 4, FALSE) = "", "", VLOOKUP(B264,'(2) Gegevens per set'!B:V, 4, FALSE)), "")</f>
        <v/>
      </c>
      <c r="G264" s="68" t="str">
        <f>IF($G$13="Ja", IF(VLOOKUP(B264,'(2) Gegevens per set'!B:V, 5, FALSE) = "", "", VLOOKUP(B264,'(2) Gegevens per set'!B:V, 5, FALSE)), "")</f>
        <v/>
      </c>
      <c r="H264" s="64" t="str">
        <f>IF($H$13="Ja", IF(VLOOKUP(B264,'(2) Gegevens per set'!B:V, 6, FALSE) = "", "", VLOOKUP(B264,'(2) Gegevens per set'!B:V, 6, FALSE)), "")</f>
        <v/>
      </c>
      <c r="I264" s="72" t="str">
        <f>IF($I$13="Ja", IF(VLOOKUP(B264,'(2) Gegevens per set'!B:V, 7, FALSE) = "", "", VLOOKUP(B264,'(2) Gegevens per set'!B:V, 7, FALSE)), "")</f>
        <v>x</v>
      </c>
      <c r="J264" s="72" t="str">
        <f>IF($J$13="Ja", IF(VLOOKUP(B264,'(2) Gegevens per set'!B:V, 8, FALSE) = "", "", VLOOKUP(B264,'(2) Gegevens per set'!B:V, 8, FALSE)), "")</f>
        <v/>
      </c>
      <c r="K264" s="64" t="str">
        <f>IF($K$13="Ja", IF(VLOOKUP(B264,'(2) Gegevens per set'!B:V, 9, FALSE) = "", "", VLOOKUP(B264,'(2) Gegevens per set'!B:V, 9, FALSE)), "")</f>
        <v/>
      </c>
      <c r="L264" s="72" t="str">
        <f>IF($L$13="Ja", IF(VLOOKUP(B264,'(2) Gegevens per set'!B:V, 10, FALSE) = "", "", VLOOKUP(B264,'(2) Gegevens per set'!B:V, 10, FALSE)), "")</f>
        <v/>
      </c>
      <c r="M264" s="72" t="str">
        <f>IF($M$13="Ja", IF(VLOOKUP(B264,'(2) Gegevens per set'!B:V, 11, FALSE) = "", "", VLOOKUP(B264,'(2) Gegevens per set'!B:V, 11, FALSE)), "")</f>
        <v/>
      </c>
      <c r="N264" s="64" t="str">
        <f>IF($N$13="Ja", IF(VLOOKUP(B264,'(2) Gegevens per set'!B:V, 12, FALSE) = "", "", VLOOKUP(B264,'(2) Gegevens per set'!B:V, 12, FALSE)), "")</f>
        <v/>
      </c>
      <c r="O264" s="72" t="str">
        <f>IF($O$13="Ja", IF(VLOOKUP(B264,'(2) Gegevens per set'!B:V, 13, FALSE) = "", "", VLOOKUP(B264,'(2) Gegevens per set'!B:V, 13, FALSE)), "")</f>
        <v/>
      </c>
      <c r="P264" s="64" t="str">
        <f>IF($P$13="Ja", IF(VLOOKUP(B264,'(2) Gegevens per set'!B:V, 14, FALSE) = "", "", VLOOKUP(B264,'(2) Gegevens per set'!B:V, 14, FALSE)), "")</f>
        <v/>
      </c>
      <c r="Q264" s="72" t="str">
        <f>IF($Q$13="Ja", IF(VLOOKUP(B264,'(2) Gegevens per set'!B:V, 15, FALSE) = "", "", VLOOKUP(B264,'(2) Gegevens per set'!B:V, 15, FALSE)), "")</f>
        <v/>
      </c>
      <c r="R264" s="64" t="str">
        <f>IF($R$13="Ja", IF(VLOOKUP(B264,'(2) Gegevens per set'!B:V, 16, FALSE) = "", "", VLOOKUP(B264,'(2) Gegevens per set'!B:V, 16, FALSE)), "")</f>
        <v/>
      </c>
      <c r="S264" s="72" t="str">
        <f>IF($S$13="Ja", IF(VLOOKUP(B264,'(2) Gegevens per set'!B:V, 17, FALSE) = "", "", VLOOKUP(B264,'(2) Gegevens per set'!B:V, 17, FALSE)), "")</f>
        <v/>
      </c>
      <c r="T264" s="64" t="str">
        <f>IF($T$13="Ja", IF(VLOOKUP(B264,'(2) Gegevens per set'!B:V, 18, FALSE) = "", "", VLOOKUP(B264,'(2) Gegevens per set'!B:V, 18, FALSE)), "")</f>
        <v/>
      </c>
      <c r="U264" s="72" t="str">
        <f>IF($U$13="Ja", IF(VLOOKUP(B264,'(2) Gegevens per set'!B:V, 19, FALSE) = "", "", VLOOKUP(B264,'(2) Gegevens per set'!B:V, 19, FALSE)), "")</f>
        <v/>
      </c>
      <c r="V264" s="72" t="str">
        <f>IF($V$13="Ja", IF(VLOOKUP(B264,'(2) Gegevens per set'!B:V, 20, FALSE) = "", "", VLOOKUP(B264,'(2) Gegevens per set'!B:V, 20, FALSE)), "")</f>
        <v/>
      </c>
      <c r="W264" s="72" t="str">
        <f>IF($W$13="Ja", IF(VLOOKUP(B264,'(2) Gegevens per set'!B:V, 21, FALSE) = "", "", VLOOKUP(B264,'(2) Gegevens per set'!B:V, 21, FALSE)), "")</f>
        <v/>
      </c>
      <c r="X264" s="83" t="str" cm="1">
        <f t="array" ref="X264">IF($C$6&lt;&gt;"x","",IF(OR(E264:W264&lt;&gt;""),"x",""))</f>
        <v>x</v>
      </c>
      <c r="Y264" s="83" t="str">
        <f>IF($C$8="x", IF(VLOOKUP(B264,'(2) Gegevens per set'!B:Y, 22, FALSE) = "", "", VLOOKUP(B264,'(2) Gegevens per set'!B:Y, 22, FALSE)), "")</f>
        <v/>
      </c>
      <c r="Z264" s="83" t="str">
        <f>IF($C$9="x", IF(VLOOKUP(B264,'(2) Gegevens per set'!B:Y, 23, FALSE) = "", "", VLOOKUP(B264,'(2) Gegevens per set'!B:Y, 23, FALSE)), "")</f>
        <v/>
      </c>
      <c r="AA264" s="83" t="str">
        <f>IF($C$7="x", IF(VLOOKUP(B264,'(2) Gegevens per set'!B:Y, 24, FALSE) = "", "", VLOOKUP(B264,'(2) Gegevens per set'!B:Y, 24, FALSE)), "")</f>
        <v/>
      </c>
    </row>
    <row r="265" spans="2:27" x14ac:dyDescent="0.25">
      <c r="B265" s="60" t="s">
        <v>325</v>
      </c>
      <c r="C265" s="30" t="s">
        <v>284</v>
      </c>
      <c r="D265" s="30"/>
      <c r="E265" s="72" t="str">
        <f>IF($E$13="Ja", IF(VLOOKUP(B265,'(2) Gegevens per set'!B:V, 3, FALSE) = "", "", VLOOKUP(B265,'(2) Gegevens per set'!B:V, 3, FALSE)), "")</f>
        <v/>
      </c>
      <c r="F265" s="72" t="str">
        <f>IF($F$13="Ja", IF(VLOOKUP(B265,'(2) Gegevens per set'!B:V, 4, FALSE) = "", "", VLOOKUP(B265,'(2) Gegevens per set'!B:V, 4, FALSE)), "")</f>
        <v/>
      </c>
      <c r="G265" s="68" t="str">
        <f>IF($G$13="Ja", IF(VLOOKUP(B265,'(2) Gegevens per set'!B:V, 5, FALSE) = "", "", VLOOKUP(B265,'(2) Gegevens per set'!B:V, 5, FALSE)), "")</f>
        <v/>
      </c>
      <c r="H265" s="64" t="str">
        <f>IF($H$13="Ja", IF(VLOOKUP(B265,'(2) Gegevens per set'!B:V, 6, FALSE) = "", "", VLOOKUP(B265,'(2) Gegevens per set'!B:V, 6, FALSE)), "")</f>
        <v/>
      </c>
      <c r="I265" s="72" t="str">
        <f>IF($I$13="Ja", IF(VLOOKUP(B265,'(2) Gegevens per set'!B:V, 7, FALSE) = "", "", VLOOKUP(B265,'(2) Gegevens per set'!B:V, 7, FALSE)), "")</f>
        <v>x</v>
      </c>
      <c r="J265" s="72" t="str">
        <f>IF($J$13="Ja", IF(VLOOKUP(B265,'(2) Gegevens per set'!B:V, 8, FALSE) = "", "", VLOOKUP(B265,'(2) Gegevens per set'!B:V, 8, FALSE)), "")</f>
        <v/>
      </c>
      <c r="K265" s="64" t="str">
        <f>IF($K$13="Ja", IF(VLOOKUP(B265,'(2) Gegevens per set'!B:V, 9, FALSE) = "", "", VLOOKUP(B265,'(2) Gegevens per set'!B:V, 9, FALSE)), "")</f>
        <v/>
      </c>
      <c r="L265" s="72" t="str">
        <f>IF($L$13="Ja", IF(VLOOKUP(B265,'(2) Gegevens per set'!B:V, 10, FALSE) = "", "", VLOOKUP(B265,'(2) Gegevens per set'!B:V, 10, FALSE)), "")</f>
        <v/>
      </c>
      <c r="M265" s="72" t="str">
        <f>IF($M$13="Ja", IF(VLOOKUP(B265,'(2) Gegevens per set'!B:V, 11, FALSE) = "", "", VLOOKUP(B265,'(2) Gegevens per set'!B:V, 11, FALSE)), "")</f>
        <v/>
      </c>
      <c r="N265" s="64" t="str">
        <f>IF($N$13="Ja", IF(VLOOKUP(B265,'(2) Gegevens per set'!B:V, 12, FALSE) = "", "", VLOOKUP(B265,'(2) Gegevens per set'!B:V, 12, FALSE)), "")</f>
        <v/>
      </c>
      <c r="O265" s="72" t="str">
        <f>IF($O$13="Ja", IF(VLOOKUP(B265,'(2) Gegevens per set'!B:V, 13, FALSE) = "", "", VLOOKUP(B265,'(2) Gegevens per set'!B:V, 13, FALSE)), "")</f>
        <v/>
      </c>
      <c r="P265" s="64" t="str">
        <f>IF($P$13="Ja", IF(VLOOKUP(B265,'(2) Gegevens per set'!B:V, 14, FALSE) = "", "", VLOOKUP(B265,'(2) Gegevens per set'!B:V, 14, FALSE)), "")</f>
        <v/>
      </c>
      <c r="Q265" s="72" t="str">
        <f>IF($Q$13="Ja", IF(VLOOKUP(B265,'(2) Gegevens per set'!B:V, 15, FALSE) = "", "", VLOOKUP(B265,'(2) Gegevens per set'!B:V, 15, FALSE)), "")</f>
        <v/>
      </c>
      <c r="R265" s="64" t="str">
        <f>IF($R$13="Ja", IF(VLOOKUP(B265,'(2) Gegevens per set'!B:V, 16, FALSE) = "", "", VLOOKUP(B265,'(2) Gegevens per set'!B:V, 16, FALSE)), "")</f>
        <v/>
      </c>
      <c r="S265" s="72" t="str">
        <f>IF($S$13="Ja", IF(VLOOKUP(B265,'(2) Gegevens per set'!B:V, 17, FALSE) = "", "", VLOOKUP(B265,'(2) Gegevens per set'!B:V, 17, FALSE)), "")</f>
        <v/>
      </c>
      <c r="T265" s="64" t="str">
        <f>IF($T$13="Ja", IF(VLOOKUP(B265,'(2) Gegevens per set'!B:V, 18, FALSE) = "", "", VLOOKUP(B265,'(2) Gegevens per set'!B:V, 18, FALSE)), "")</f>
        <v/>
      </c>
      <c r="U265" s="72" t="str">
        <f>IF($U$13="Ja", IF(VLOOKUP(B265,'(2) Gegevens per set'!B:V, 19, FALSE) = "", "", VLOOKUP(B265,'(2) Gegevens per set'!B:V, 19, FALSE)), "")</f>
        <v/>
      </c>
      <c r="V265" s="72" t="str">
        <f>IF($V$13="Ja", IF(VLOOKUP(B265,'(2) Gegevens per set'!B:V, 20, FALSE) = "", "", VLOOKUP(B265,'(2) Gegevens per set'!B:V, 20, FALSE)), "")</f>
        <v/>
      </c>
      <c r="W265" s="72" t="str">
        <f>IF($W$13="Ja", IF(VLOOKUP(B265,'(2) Gegevens per set'!B:V, 21, FALSE) = "", "", VLOOKUP(B265,'(2) Gegevens per set'!B:V, 21, FALSE)), "")</f>
        <v/>
      </c>
      <c r="X265" s="83" t="str" cm="1">
        <f t="array" ref="X265">IF($C$6&lt;&gt;"x","",IF(OR(E265:W265&lt;&gt;""),"x",""))</f>
        <v>x</v>
      </c>
      <c r="Y265" s="83" t="str">
        <f>IF($C$8="x", IF(VLOOKUP(B265,'(2) Gegevens per set'!B:Y, 22, FALSE) = "", "", VLOOKUP(B265,'(2) Gegevens per set'!B:Y, 22, FALSE)), "")</f>
        <v/>
      </c>
      <c r="Z265" s="83" t="str">
        <f>IF($C$9="x", IF(VLOOKUP(B265,'(2) Gegevens per set'!B:Y, 23, FALSE) = "", "", VLOOKUP(B265,'(2) Gegevens per set'!B:Y, 23, FALSE)), "")</f>
        <v/>
      </c>
      <c r="AA265" s="83" t="str">
        <f>IF($C$7="x", IF(VLOOKUP(B265,'(2) Gegevens per set'!B:Y, 24, FALSE) = "", "", VLOOKUP(B265,'(2) Gegevens per set'!B:Y, 24, FALSE)), "")</f>
        <v/>
      </c>
    </row>
    <row r="266" spans="2:27" x14ac:dyDescent="0.25">
      <c r="B266" s="60" t="s">
        <v>326</v>
      </c>
      <c r="C266" s="30" t="s">
        <v>286</v>
      </c>
      <c r="D266" s="30"/>
      <c r="E266" s="72" t="str">
        <f>IF($E$13="Ja", IF(VLOOKUP(B266,'(2) Gegevens per set'!B:V, 3, FALSE) = "", "", VLOOKUP(B266,'(2) Gegevens per set'!B:V, 3, FALSE)), "")</f>
        <v/>
      </c>
      <c r="F266" s="72" t="str">
        <f>IF($F$13="Ja", IF(VLOOKUP(B266,'(2) Gegevens per set'!B:V, 4, FALSE) = "", "", VLOOKUP(B266,'(2) Gegevens per set'!B:V, 4, FALSE)), "")</f>
        <v/>
      </c>
      <c r="G266" s="68" t="str">
        <f>IF($G$13="Ja", IF(VLOOKUP(B266,'(2) Gegevens per set'!B:V, 5, FALSE) = "", "", VLOOKUP(B266,'(2) Gegevens per set'!B:V, 5, FALSE)), "")</f>
        <v/>
      </c>
      <c r="H266" s="64" t="str">
        <f>IF($H$13="Ja", IF(VLOOKUP(B266,'(2) Gegevens per set'!B:V, 6, FALSE) = "", "", VLOOKUP(B266,'(2) Gegevens per set'!B:V, 6, FALSE)), "")</f>
        <v/>
      </c>
      <c r="I266" s="72" t="str">
        <f>IF($I$13="Ja", IF(VLOOKUP(B266,'(2) Gegevens per set'!B:V, 7, FALSE) = "", "", VLOOKUP(B266,'(2) Gegevens per set'!B:V, 7, FALSE)), "")</f>
        <v>x</v>
      </c>
      <c r="J266" s="72" t="str">
        <f>IF($J$13="Ja", IF(VLOOKUP(B266,'(2) Gegevens per set'!B:V, 8, FALSE) = "", "", VLOOKUP(B266,'(2) Gegevens per set'!B:V, 8, FALSE)), "")</f>
        <v/>
      </c>
      <c r="K266" s="64" t="str">
        <f>IF($K$13="Ja", IF(VLOOKUP(B266,'(2) Gegevens per set'!B:V, 9, FALSE) = "", "", VLOOKUP(B266,'(2) Gegevens per set'!B:V, 9, FALSE)), "")</f>
        <v/>
      </c>
      <c r="L266" s="72" t="str">
        <f>IF($L$13="Ja", IF(VLOOKUP(B266,'(2) Gegevens per set'!B:V, 10, FALSE) = "", "", VLOOKUP(B266,'(2) Gegevens per set'!B:V, 10, FALSE)), "")</f>
        <v/>
      </c>
      <c r="M266" s="72" t="str">
        <f>IF($M$13="Ja", IF(VLOOKUP(B266,'(2) Gegevens per set'!B:V, 11, FALSE) = "", "", VLOOKUP(B266,'(2) Gegevens per set'!B:V, 11, FALSE)), "")</f>
        <v/>
      </c>
      <c r="N266" s="64" t="str">
        <f>IF($N$13="Ja", IF(VLOOKUP(B266,'(2) Gegevens per set'!B:V, 12, FALSE) = "", "", VLOOKUP(B266,'(2) Gegevens per set'!B:V, 12, FALSE)), "")</f>
        <v/>
      </c>
      <c r="O266" s="72" t="str">
        <f>IF($O$13="Ja", IF(VLOOKUP(B266,'(2) Gegevens per set'!B:V, 13, FALSE) = "", "", VLOOKUP(B266,'(2) Gegevens per set'!B:V, 13, FALSE)), "")</f>
        <v/>
      </c>
      <c r="P266" s="64" t="str">
        <f>IF($P$13="Ja", IF(VLOOKUP(B266,'(2) Gegevens per set'!B:V, 14, FALSE) = "", "", VLOOKUP(B266,'(2) Gegevens per set'!B:V, 14, FALSE)), "")</f>
        <v/>
      </c>
      <c r="Q266" s="72" t="str">
        <f>IF($Q$13="Ja", IF(VLOOKUP(B266,'(2) Gegevens per set'!B:V, 15, FALSE) = "", "", VLOOKUP(B266,'(2) Gegevens per set'!B:V, 15, FALSE)), "")</f>
        <v/>
      </c>
      <c r="R266" s="64" t="str">
        <f>IF($R$13="Ja", IF(VLOOKUP(B266,'(2) Gegevens per set'!B:V, 16, FALSE) = "", "", VLOOKUP(B266,'(2) Gegevens per set'!B:V, 16, FALSE)), "")</f>
        <v/>
      </c>
      <c r="S266" s="72" t="str">
        <f>IF($S$13="Ja", IF(VLOOKUP(B266,'(2) Gegevens per set'!B:V, 17, FALSE) = "", "", VLOOKUP(B266,'(2) Gegevens per set'!B:V, 17, FALSE)), "")</f>
        <v/>
      </c>
      <c r="T266" s="64" t="str">
        <f>IF($T$13="Ja", IF(VLOOKUP(B266,'(2) Gegevens per set'!B:V, 18, FALSE) = "", "", VLOOKUP(B266,'(2) Gegevens per set'!B:V, 18, FALSE)), "")</f>
        <v/>
      </c>
      <c r="U266" s="72" t="str">
        <f>IF($U$13="Ja", IF(VLOOKUP(B266,'(2) Gegevens per set'!B:V, 19, FALSE) = "", "", VLOOKUP(B266,'(2) Gegevens per set'!B:V, 19, FALSE)), "")</f>
        <v/>
      </c>
      <c r="V266" s="72" t="str">
        <f>IF($V$13="Ja", IF(VLOOKUP(B266,'(2) Gegevens per set'!B:V, 20, FALSE) = "", "", VLOOKUP(B266,'(2) Gegevens per set'!B:V, 20, FALSE)), "")</f>
        <v/>
      </c>
      <c r="W266" s="72" t="str">
        <f>IF($W$13="Ja", IF(VLOOKUP(B266,'(2) Gegevens per set'!B:V, 21, FALSE) = "", "", VLOOKUP(B266,'(2) Gegevens per set'!B:V, 21, FALSE)), "")</f>
        <v/>
      </c>
      <c r="X266" s="83" t="str" cm="1">
        <f t="array" ref="X266">IF($C$6&lt;&gt;"x","",IF(OR(E266:W266&lt;&gt;""),"x",""))</f>
        <v>x</v>
      </c>
      <c r="Y266" s="83" t="str">
        <f>IF($C$8="x", IF(VLOOKUP(B266,'(2) Gegevens per set'!B:Y, 22, FALSE) = "", "", VLOOKUP(B266,'(2) Gegevens per set'!B:Y, 22, FALSE)), "")</f>
        <v/>
      </c>
      <c r="Z266" s="83" t="str">
        <f>IF($C$9="x", IF(VLOOKUP(B266,'(2) Gegevens per set'!B:Y, 23, FALSE) = "", "", VLOOKUP(B266,'(2) Gegevens per set'!B:Y, 23, FALSE)), "")</f>
        <v/>
      </c>
      <c r="AA266" s="83" t="str">
        <f>IF($C$7="x", IF(VLOOKUP(B266,'(2) Gegevens per set'!B:Y, 24, FALSE) = "", "", VLOOKUP(B266,'(2) Gegevens per set'!B:Y, 24, FALSE)), "")</f>
        <v/>
      </c>
    </row>
    <row r="267" spans="2:27" x14ac:dyDescent="0.25">
      <c r="B267" s="60" t="s">
        <v>327</v>
      </c>
      <c r="C267" s="30" t="s">
        <v>288</v>
      </c>
      <c r="D267" s="30"/>
      <c r="E267" s="72" t="str">
        <f>IF($E$13="Ja", IF(VLOOKUP(B267,'(2) Gegevens per set'!B:V, 3, FALSE) = "", "", VLOOKUP(B267,'(2) Gegevens per set'!B:V, 3, FALSE)), "")</f>
        <v/>
      </c>
      <c r="F267" s="72" t="str">
        <f>IF($F$13="Ja", IF(VLOOKUP(B267,'(2) Gegevens per set'!B:V, 4, FALSE) = "", "", VLOOKUP(B267,'(2) Gegevens per set'!B:V, 4, FALSE)), "")</f>
        <v/>
      </c>
      <c r="G267" s="68" t="str">
        <f>IF($G$13="Ja", IF(VLOOKUP(B267,'(2) Gegevens per set'!B:V, 5, FALSE) = "", "", VLOOKUP(B267,'(2) Gegevens per set'!B:V, 5, FALSE)), "")</f>
        <v/>
      </c>
      <c r="H267" s="64" t="str">
        <f>IF($H$13="Ja", IF(VLOOKUP(B267,'(2) Gegevens per set'!B:V, 6, FALSE) = "", "", VLOOKUP(B267,'(2) Gegevens per set'!B:V, 6, FALSE)), "")</f>
        <v/>
      </c>
      <c r="I267" s="72" t="str">
        <f>IF($I$13="Ja", IF(VLOOKUP(B267,'(2) Gegevens per set'!B:V, 7, FALSE) = "", "", VLOOKUP(B267,'(2) Gegevens per set'!B:V, 7, FALSE)), "")</f>
        <v>x</v>
      </c>
      <c r="J267" s="72" t="str">
        <f>IF($J$13="Ja", IF(VLOOKUP(B267,'(2) Gegevens per set'!B:V, 8, FALSE) = "", "", VLOOKUP(B267,'(2) Gegevens per set'!B:V, 8, FALSE)), "")</f>
        <v/>
      </c>
      <c r="K267" s="64" t="str">
        <f>IF($K$13="Ja", IF(VLOOKUP(B267,'(2) Gegevens per set'!B:V, 9, FALSE) = "", "", VLOOKUP(B267,'(2) Gegevens per set'!B:V, 9, FALSE)), "")</f>
        <v/>
      </c>
      <c r="L267" s="72" t="str">
        <f>IF($L$13="Ja", IF(VLOOKUP(B267,'(2) Gegevens per set'!B:V, 10, FALSE) = "", "", VLOOKUP(B267,'(2) Gegevens per set'!B:V, 10, FALSE)), "")</f>
        <v/>
      </c>
      <c r="M267" s="72" t="str">
        <f>IF($M$13="Ja", IF(VLOOKUP(B267,'(2) Gegevens per set'!B:V, 11, FALSE) = "", "", VLOOKUP(B267,'(2) Gegevens per set'!B:V, 11, FALSE)), "")</f>
        <v/>
      </c>
      <c r="N267" s="64" t="str">
        <f>IF($N$13="Ja", IF(VLOOKUP(B267,'(2) Gegevens per set'!B:V, 12, FALSE) = "", "", VLOOKUP(B267,'(2) Gegevens per set'!B:V, 12, FALSE)), "")</f>
        <v/>
      </c>
      <c r="O267" s="72" t="str">
        <f>IF($O$13="Ja", IF(VLOOKUP(B267,'(2) Gegevens per set'!B:V, 13, FALSE) = "", "", VLOOKUP(B267,'(2) Gegevens per set'!B:V, 13, FALSE)), "")</f>
        <v/>
      </c>
      <c r="P267" s="64" t="str">
        <f>IF($P$13="Ja", IF(VLOOKUP(B267,'(2) Gegevens per set'!B:V, 14, FALSE) = "", "", VLOOKUP(B267,'(2) Gegevens per set'!B:V, 14, FALSE)), "")</f>
        <v/>
      </c>
      <c r="Q267" s="72" t="str">
        <f>IF($Q$13="Ja", IF(VLOOKUP(B267,'(2) Gegevens per set'!B:V, 15, FALSE) = "", "", VLOOKUP(B267,'(2) Gegevens per set'!B:V, 15, FALSE)), "")</f>
        <v/>
      </c>
      <c r="R267" s="64" t="str">
        <f>IF($R$13="Ja", IF(VLOOKUP(B267,'(2) Gegevens per set'!B:V, 16, FALSE) = "", "", VLOOKUP(B267,'(2) Gegevens per set'!B:V, 16, FALSE)), "")</f>
        <v/>
      </c>
      <c r="S267" s="72" t="str">
        <f>IF($S$13="Ja", IF(VLOOKUP(B267,'(2) Gegevens per set'!B:V, 17, FALSE) = "", "", VLOOKUP(B267,'(2) Gegevens per set'!B:V, 17, FALSE)), "")</f>
        <v/>
      </c>
      <c r="T267" s="64" t="str">
        <f>IF($T$13="Ja", IF(VLOOKUP(B267,'(2) Gegevens per set'!B:V, 18, FALSE) = "", "", VLOOKUP(B267,'(2) Gegevens per set'!B:V, 18, FALSE)), "")</f>
        <v/>
      </c>
      <c r="U267" s="72" t="str">
        <f>IF($U$13="Ja", IF(VLOOKUP(B267,'(2) Gegevens per set'!B:V, 19, FALSE) = "", "", VLOOKUP(B267,'(2) Gegevens per set'!B:V, 19, FALSE)), "")</f>
        <v/>
      </c>
      <c r="V267" s="72" t="str">
        <f>IF($V$13="Ja", IF(VLOOKUP(B267,'(2) Gegevens per set'!B:V, 20, FALSE) = "", "", VLOOKUP(B267,'(2) Gegevens per set'!B:V, 20, FALSE)), "")</f>
        <v/>
      </c>
      <c r="W267" s="72" t="str">
        <f>IF($W$13="Ja", IF(VLOOKUP(B267,'(2) Gegevens per set'!B:V, 21, FALSE) = "", "", VLOOKUP(B267,'(2) Gegevens per set'!B:V, 21, FALSE)), "")</f>
        <v/>
      </c>
      <c r="X267" s="83" t="str" cm="1">
        <f t="array" ref="X267">IF($C$6&lt;&gt;"x","",IF(OR(E267:W267&lt;&gt;""),"x",""))</f>
        <v>x</v>
      </c>
      <c r="Y267" s="83" t="str">
        <f>IF($C$8="x", IF(VLOOKUP(B267,'(2) Gegevens per set'!B:Y, 22, FALSE) = "", "", VLOOKUP(B267,'(2) Gegevens per set'!B:Y, 22, FALSE)), "")</f>
        <v/>
      </c>
      <c r="Z267" s="83" t="str">
        <f>IF($C$9="x", IF(VLOOKUP(B267,'(2) Gegevens per set'!B:Y, 23, FALSE) = "", "", VLOOKUP(B267,'(2) Gegevens per set'!B:Y, 23, FALSE)), "")</f>
        <v/>
      </c>
      <c r="AA267" s="83" t="str">
        <f>IF($C$7="x", IF(VLOOKUP(B267,'(2) Gegevens per set'!B:Y, 24, FALSE) = "", "", VLOOKUP(B267,'(2) Gegevens per set'!B:Y, 24, FALSE)), "")</f>
        <v/>
      </c>
    </row>
    <row r="268" spans="2:27" x14ac:dyDescent="0.25">
      <c r="B268" s="60" t="s">
        <v>328</v>
      </c>
      <c r="C268" s="30" t="s">
        <v>290</v>
      </c>
      <c r="D268" s="30"/>
      <c r="E268" s="72" t="str">
        <f>IF($E$13="Ja", IF(VLOOKUP(B268,'(2) Gegevens per set'!B:V, 3, FALSE) = "", "", VLOOKUP(B268,'(2) Gegevens per set'!B:V, 3, FALSE)), "")</f>
        <v/>
      </c>
      <c r="F268" s="72" t="str">
        <f>IF($F$13="Ja", IF(VLOOKUP(B268,'(2) Gegevens per set'!B:V, 4, FALSE) = "", "", VLOOKUP(B268,'(2) Gegevens per set'!B:V, 4, FALSE)), "")</f>
        <v/>
      </c>
      <c r="G268" s="68" t="str">
        <f>IF($G$13="Ja", IF(VLOOKUP(B268,'(2) Gegevens per set'!B:V, 5, FALSE) = "", "", VLOOKUP(B268,'(2) Gegevens per set'!B:V, 5, FALSE)), "")</f>
        <v/>
      </c>
      <c r="H268" s="64" t="str">
        <f>IF($H$13="Ja", IF(VLOOKUP(B268,'(2) Gegevens per set'!B:V, 6, FALSE) = "", "", VLOOKUP(B268,'(2) Gegevens per set'!B:V, 6, FALSE)), "")</f>
        <v/>
      </c>
      <c r="I268" s="72" t="str">
        <f>IF($I$13="Ja", IF(VLOOKUP(B268,'(2) Gegevens per set'!B:V, 7, FALSE) = "", "", VLOOKUP(B268,'(2) Gegevens per set'!B:V, 7, FALSE)), "")</f>
        <v>x</v>
      </c>
      <c r="J268" s="72" t="str">
        <f>IF($J$13="Ja", IF(VLOOKUP(B268,'(2) Gegevens per set'!B:V, 8, FALSE) = "", "", VLOOKUP(B268,'(2) Gegevens per set'!B:V, 8, FALSE)), "")</f>
        <v/>
      </c>
      <c r="K268" s="64" t="str">
        <f>IF($K$13="Ja", IF(VLOOKUP(B268,'(2) Gegevens per set'!B:V, 9, FALSE) = "", "", VLOOKUP(B268,'(2) Gegevens per set'!B:V, 9, FALSE)), "")</f>
        <v/>
      </c>
      <c r="L268" s="72" t="str">
        <f>IF($L$13="Ja", IF(VLOOKUP(B268,'(2) Gegevens per set'!B:V, 10, FALSE) = "", "", VLOOKUP(B268,'(2) Gegevens per set'!B:V, 10, FALSE)), "")</f>
        <v/>
      </c>
      <c r="M268" s="72" t="str">
        <f>IF($M$13="Ja", IF(VLOOKUP(B268,'(2) Gegevens per set'!B:V, 11, FALSE) = "", "", VLOOKUP(B268,'(2) Gegevens per set'!B:V, 11, FALSE)), "")</f>
        <v/>
      </c>
      <c r="N268" s="64" t="str">
        <f>IF($N$13="Ja", IF(VLOOKUP(B268,'(2) Gegevens per set'!B:V, 12, FALSE) = "", "", VLOOKUP(B268,'(2) Gegevens per set'!B:V, 12, FALSE)), "")</f>
        <v/>
      </c>
      <c r="O268" s="72" t="str">
        <f>IF($O$13="Ja", IF(VLOOKUP(B268,'(2) Gegevens per set'!B:V, 13, FALSE) = "", "", VLOOKUP(B268,'(2) Gegevens per set'!B:V, 13, FALSE)), "")</f>
        <v/>
      </c>
      <c r="P268" s="64" t="str">
        <f>IF($P$13="Ja", IF(VLOOKUP(B268,'(2) Gegevens per set'!B:V, 14, FALSE) = "", "", VLOOKUP(B268,'(2) Gegevens per set'!B:V, 14, FALSE)), "")</f>
        <v/>
      </c>
      <c r="Q268" s="72" t="str">
        <f>IF($Q$13="Ja", IF(VLOOKUP(B268,'(2) Gegevens per set'!B:V, 15, FALSE) = "", "", VLOOKUP(B268,'(2) Gegevens per set'!B:V, 15, FALSE)), "")</f>
        <v/>
      </c>
      <c r="R268" s="64" t="str">
        <f>IF($R$13="Ja", IF(VLOOKUP(B268,'(2) Gegevens per set'!B:V, 16, FALSE) = "", "", VLOOKUP(B268,'(2) Gegevens per set'!B:V, 16, FALSE)), "")</f>
        <v/>
      </c>
      <c r="S268" s="72" t="str">
        <f>IF($S$13="Ja", IF(VLOOKUP(B268,'(2) Gegevens per set'!B:V, 17, FALSE) = "", "", VLOOKUP(B268,'(2) Gegevens per set'!B:V, 17, FALSE)), "")</f>
        <v/>
      </c>
      <c r="T268" s="64" t="str">
        <f>IF($T$13="Ja", IF(VLOOKUP(B268,'(2) Gegevens per set'!B:V, 18, FALSE) = "", "", VLOOKUP(B268,'(2) Gegevens per set'!B:V, 18, FALSE)), "")</f>
        <v/>
      </c>
      <c r="U268" s="72" t="str">
        <f>IF($U$13="Ja", IF(VLOOKUP(B268,'(2) Gegevens per set'!B:V, 19, FALSE) = "", "", VLOOKUP(B268,'(2) Gegevens per set'!B:V, 19, FALSE)), "")</f>
        <v/>
      </c>
      <c r="V268" s="72" t="str">
        <f>IF($V$13="Ja", IF(VLOOKUP(B268,'(2) Gegevens per set'!B:V, 20, FALSE) = "", "", VLOOKUP(B268,'(2) Gegevens per set'!B:V, 20, FALSE)), "")</f>
        <v/>
      </c>
      <c r="W268" s="72" t="str">
        <f>IF($W$13="Ja", IF(VLOOKUP(B268,'(2) Gegevens per set'!B:V, 21, FALSE) = "", "", VLOOKUP(B268,'(2) Gegevens per set'!B:V, 21, FALSE)), "")</f>
        <v/>
      </c>
      <c r="X268" s="83" t="str" cm="1">
        <f t="array" ref="X268">IF($C$6&lt;&gt;"x","",IF(OR(E268:W268&lt;&gt;""),"x",""))</f>
        <v>x</v>
      </c>
      <c r="Y268" s="83" t="str">
        <f>IF($C$8="x", IF(VLOOKUP(B268,'(2) Gegevens per set'!B:Y, 22, FALSE) = "", "", VLOOKUP(B268,'(2) Gegevens per set'!B:Y, 22, FALSE)), "")</f>
        <v/>
      </c>
      <c r="Z268" s="83" t="str">
        <f>IF($C$9="x", IF(VLOOKUP(B268,'(2) Gegevens per set'!B:Y, 23, FALSE) = "", "", VLOOKUP(B268,'(2) Gegevens per set'!B:Y, 23, FALSE)), "")</f>
        <v/>
      </c>
      <c r="AA268" s="83" t="str">
        <f>IF($C$7="x", IF(VLOOKUP(B268,'(2) Gegevens per set'!B:Y, 24, FALSE) = "", "", VLOOKUP(B268,'(2) Gegevens per set'!B:Y, 24, FALSE)), "")</f>
        <v/>
      </c>
    </row>
    <row r="269" spans="2:27" x14ac:dyDescent="0.25">
      <c r="B269" s="60" t="s">
        <v>329</v>
      </c>
      <c r="C269" s="30" t="s">
        <v>292</v>
      </c>
      <c r="D269" s="30"/>
      <c r="E269" s="72" t="str">
        <f>IF($E$13="Ja", IF(VLOOKUP(B269,'(2) Gegevens per set'!B:V, 3, FALSE) = "", "", VLOOKUP(B269,'(2) Gegevens per set'!B:V, 3, FALSE)), "")</f>
        <v/>
      </c>
      <c r="F269" s="72" t="str">
        <f>IF($F$13="Ja", IF(VLOOKUP(B269,'(2) Gegevens per set'!B:V, 4, FALSE) = "", "", VLOOKUP(B269,'(2) Gegevens per set'!B:V, 4, FALSE)), "")</f>
        <v/>
      </c>
      <c r="G269" s="68" t="str">
        <f>IF($G$13="Ja", IF(VLOOKUP(B269,'(2) Gegevens per set'!B:V, 5, FALSE) = "", "", VLOOKUP(B269,'(2) Gegevens per set'!B:V, 5, FALSE)), "")</f>
        <v/>
      </c>
      <c r="H269" s="64" t="str">
        <f>IF($H$13="Ja", IF(VLOOKUP(B269,'(2) Gegevens per set'!B:V, 6, FALSE) = "", "", VLOOKUP(B269,'(2) Gegevens per set'!B:V, 6, FALSE)), "")</f>
        <v/>
      </c>
      <c r="I269" s="72" t="str">
        <f>IF($I$13="Ja", IF(VLOOKUP(B269,'(2) Gegevens per set'!B:V, 7, FALSE) = "", "", VLOOKUP(B269,'(2) Gegevens per set'!B:V, 7, FALSE)), "")</f>
        <v>x</v>
      </c>
      <c r="J269" s="72" t="str">
        <f>IF($J$13="Ja", IF(VLOOKUP(B269,'(2) Gegevens per set'!B:V, 8, FALSE) = "", "", VLOOKUP(B269,'(2) Gegevens per set'!B:V, 8, FALSE)), "")</f>
        <v/>
      </c>
      <c r="K269" s="64" t="str">
        <f>IF($K$13="Ja", IF(VLOOKUP(B269,'(2) Gegevens per set'!B:V, 9, FALSE) = "", "", VLOOKUP(B269,'(2) Gegevens per set'!B:V, 9, FALSE)), "")</f>
        <v/>
      </c>
      <c r="L269" s="72" t="str">
        <f>IF($L$13="Ja", IF(VLOOKUP(B269,'(2) Gegevens per set'!B:V, 10, FALSE) = "", "", VLOOKUP(B269,'(2) Gegevens per set'!B:V, 10, FALSE)), "")</f>
        <v/>
      </c>
      <c r="M269" s="72" t="str">
        <f>IF($M$13="Ja", IF(VLOOKUP(B269,'(2) Gegevens per set'!B:V, 11, FALSE) = "", "", VLOOKUP(B269,'(2) Gegevens per set'!B:V, 11, FALSE)), "")</f>
        <v/>
      </c>
      <c r="N269" s="64" t="str">
        <f>IF($N$13="Ja", IF(VLOOKUP(B269,'(2) Gegevens per set'!B:V, 12, FALSE) = "", "", VLOOKUP(B269,'(2) Gegevens per set'!B:V, 12, FALSE)), "")</f>
        <v/>
      </c>
      <c r="O269" s="72" t="str">
        <f>IF($O$13="Ja", IF(VLOOKUP(B269,'(2) Gegevens per set'!B:V, 13, FALSE) = "", "", VLOOKUP(B269,'(2) Gegevens per set'!B:V, 13, FALSE)), "")</f>
        <v/>
      </c>
      <c r="P269" s="64" t="str">
        <f>IF($P$13="Ja", IF(VLOOKUP(B269,'(2) Gegevens per set'!B:V, 14, FALSE) = "", "", VLOOKUP(B269,'(2) Gegevens per set'!B:V, 14, FALSE)), "")</f>
        <v/>
      </c>
      <c r="Q269" s="72" t="str">
        <f>IF($Q$13="Ja", IF(VLOOKUP(B269,'(2) Gegevens per set'!B:V, 15, FALSE) = "", "", VLOOKUP(B269,'(2) Gegevens per set'!B:V, 15, FALSE)), "")</f>
        <v/>
      </c>
      <c r="R269" s="64" t="str">
        <f>IF($R$13="Ja", IF(VLOOKUP(B269,'(2) Gegevens per set'!B:V, 16, FALSE) = "", "", VLOOKUP(B269,'(2) Gegevens per set'!B:V, 16, FALSE)), "")</f>
        <v/>
      </c>
      <c r="S269" s="72" t="str">
        <f>IF($S$13="Ja", IF(VLOOKUP(B269,'(2) Gegevens per set'!B:V, 17, FALSE) = "", "", VLOOKUP(B269,'(2) Gegevens per set'!B:V, 17, FALSE)), "")</f>
        <v/>
      </c>
      <c r="T269" s="64" t="str">
        <f>IF($T$13="Ja", IF(VLOOKUP(B269,'(2) Gegevens per set'!B:V, 18, FALSE) = "", "", VLOOKUP(B269,'(2) Gegevens per set'!B:V, 18, FALSE)), "")</f>
        <v/>
      </c>
      <c r="U269" s="72" t="str">
        <f>IF($U$13="Ja", IF(VLOOKUP(B269,'(2) Gegevens per set'!B:V, 19, FALSE) = "", "", VLOOKUP(B269,'(2) Gegevens per set'!B:V, 19, FALSE)), "")</f>
        <v/>
      </c>
      <c r="V269" s="72" t="str">
        <f>IF($V$13="Ja", IF(VLOOKUP(B269,'(2) Gegevens per set'!B:V, 20, FALSE) = "", "", VLOOKUP(B269,'(2) Gegevens per set'!B:V, 20, FALSE)), "")</f>
        <v/>
      </c>
      <c r="W269" s="72" t="str">
        <f>IF($W$13="Ja", IF(VLOOKUP(B269,'(2) Gegevens per set'!B:V, 21, FALSE) = "", "", VLOOKUP(B269,'(2) Gegevens per set'!B:V, 21, FALSE)), "")</f>
        <v/>
      </c>
      <c r="X269" s="83" t="str" cm="1">
        <f t="array" ref="X269">IF($C$6&lt;&gt;"x","",IF(OR(E269:W269&lt;&gt;""),"x",""))</f>
        <v>x</v>
      </c>
      <c r="Y269" s="83" t="str">
        <f>IF($C$8="x", IF(VLOOKUP(B269,'(2) Gegevens per set'!B:Y, 22, FALSE) = "", "", VLOOKUP(B269,'(2) Gegevens per set'!B:Y, 22, FALSE)), "")</f>
        <v/>
      </c>
      <c r="Z269" s="83" t="str">
        <f>IF($C$9="x", IF(VLOOKUP(B269,'(2) Gegevens per set'!B:Y, 23, FALSE) = "", "", VLOOKUP(B269,'(2) Gegevens per set'!B:Y, 23, FALSE)), "")</f>
        <v/>
      </c>
      <c r="AA269" s="83" t="str">
        <f>IF($C$7="x", IF(VLOOKUP(B269,'(2) Gegevens per set'!B:Y, 24, FALSE) = "", "", VLOOKUP(B269,'(2) Gegevens per set'!B:Y, 24, FALSE)), "")</f>
        <v/>
      </c>
    </row>
    <row r="270" spans="2:27" x14ac:dyDescent="0.25">
      <c r="B270" s="60" t="s">
        <v>330</v>
      </c>
      <c r="C270" s="30" t="s">
        <v>294</v>
      </c>
      <c r="D270" s="30"/>
      <c r="E270" s="72" t="str">
        <f>IF($E$13="Ja", IF(VLOOKUP(B270,'(2) Gegevens per set'!B:V, 3, FALSE) = "", "", VLOOKUP(B270,'(2) Gegevens per set'!B:V, 3, FALSE)), "")</f>
        <v/>
      </c>
      <c r="F270" s="72" t="str">
        <f>IF($F$13="Ja", IF(VLOOKUP(B270,'(2) Gegevens per set'!B:V, 4, FALSE) = "", "", VLOOKUP(B270,'(2) Gegevens per set'!B:V, 4, FALSE)), "")</f>
        <v/>
      </c>
      <c r="G270" s="68" t="str">
        <f>IF($G$13="Ja", IF(VLOOKUP(B270,'(2) Gegevens per set'!B:V, 5, FALSE) = "", "", VLOOKUP(B270,'(2) Gegevens per set'!B:V, 5, FALSE)), "")</f>
        <v/>
      </c>
      <c r="H270" s="64" t="str">
        <f>IF($H$13="Ja", IF(VLOOKUP(B270,'(2) Gegevens per set'!B:V, 6, FALSE) = "", "", VLOOKUP(B270,'(2) Gegevens per set'!B:V, 6, FALSE)), "")</f>
        <v/>
      </c>
      <c r="I270" s="72" t="str">
        <f>IF($I$13="Ja", IF(VLOOKUP(B270,'(2) Gegevens per set'!B:V, 7, FALSE) = "", "", VLOOKUP(B270,'(2) Gegevens per set'!B:V, 7, FALSE)), "")</f>
        <v>x</v>
      </c>
      <c r="J270" s="72" t="str">
        <f>IF($J$13="Ja", IF(VLOOKUP(B270,'(2) Gegevens per set'!B:V, 8, FALSE) = "", "", VLOOKUP(B270,'(2) Gegevens per set'!B:V, 8, FALSE)), "")</f>
        <v/>
      </c>
      <c r="K270" s="64" t="str">
        <f>IF($K$13="Ja", IF(VLOOKUP(B270,'(2) Gegevens per set'!B:V, 9, FALSE) = "", "", VLOOKUP(B270,'(2) Gegevens per set'!B:V, 9, FALSE)), "")</f>
        <v/>
      </c>
      <c r="L270" s="72" t="str">
        <f>IF($L$13="Ja", IF(VLOOKUP(B270,'(2) Gegevens per set'!B:V, 10, FALSE) = "", "", VLOOKUP(B270,'(2) Gegevens per set'!B:V, 10, FALSE)), "")</f>
        <v/>
      </c>
      <c r="M270" s="72" t="str">
        <f>IF($M$13="Ja", IF(VLOOKUP(B270,'(2) Gegevens per set'!B:V, 11, FALSE) = "", "", VLOOKUP(B270,'(2) Gegevens per set'!B:V, 11, FALSE)), "")</f>
        <v/>
      </c>
      <c r="N270" s="64" t="str">
        <f>IF($N$13="Ja", IF(VLOOKUP(B270,'(2) Gegevens per set'!B:V, 12, FALSE) = "", "", VLOOKUP(B270,'(2) Gegevens per set'!B:V, 12, FALSE)), "")</f>
        <v/>
      </c>
      <c r="O270" s="72" t="str">
        <f>IF($O$13="Ja", IF(VLOOKUP(B270,'(2) Gegevens per set'!B:V, 13, FALSE) = "", "", VLOOKUP(B270,'(2) Gegevens per set'!B:V, 13, FALSE)), "")</f>
        <v/>
      </c>
      <c r="P270" s="64" t="str">
        <f>IF($P$13="Ja", IF(VLOOKUP(B270,'(2) Gegevens per set'!B:V, 14, FALSE) = "", "", VLOOKUP(B270,'(2) Gegevens per set'!B:V, 14, FALSE)), "")</f>
        <v/>
      </c>
      <c r="Q270" s="72" t="str">
        <f>IF($Q$13="Ja", IF(VLOOKUP(B270,'(2) Gegevens per set'!B:V, 15, FALSE) = "", "", VLOOKUP(B270,'(2) Gegevens per set'!B:V, 15, FALSE)), "")</f>
        <v/>
      </c>
      <c r="R270" s="64" t="str">
        <f>IF($R$13="Ja", IF(VLOOKUP(B270,'(2) Gegevens per set'!B:V, 16, FALSE) = "", "", VLOOKUP(B270,'(2) Gegevens per set'!B:V, 16, FALSE)), "")</f>
        <v/>
      </c>
      <c r="S270" s="72" t="str">
        <f>IF($S$13="Ja", IF(VLOOKUP(B270,'(2) Gegevens per set'!B:V, 17, FALSE) = "", "", VLOOKUP(B270,'(2) Gegevens per set'!B:V, 17, FALSE)), "")</f>
        <v/>
      </c>
      <c r="T270" s="64" t="str">
        <f>IF($T$13="Ja", IF(VLOOKUP(B270,'(2) Gegevens per set'!B:V, 18, FALSE) = "", "", VLOOKUP(B270,'(2) Gegevens per set'!B:V, 18, FALSE)), "")</f>
        <v/>
      </c>
      <c r="U270" s="72" t="str">
        <f>IF($U$13="Ja", IF(VLOOKUP(B270,'(2) Gegevens per set'!B:V, 19, FALSE) = "", "", VLOOKUP(B270,'(2) Gegevens per set'!B:V, 19, FALSE)), "")</f>
        <v/>
      </c>
      <c r="V270" s="72" t="str">
        <f>IF($V$13="Ja", IF(VLOOKUP(B270,'(2) Gegevens per set'!B:V, 20, FALSE) = "", "", VLOOKUP(B270,'(2) Gegevens per set'!B:V, 20, FALSE)), "")</f>
        <v/>
      </c>
      <c r="W270" s="72" t="str">
        <f>IF($W$13="Ja", IF(VLOOKUP(B270,'(2) Gegevens per set'!B:V, 21, FALSE) = "", "", VLOOKUP(B270,'(2) Gegevens per set'!B:V, 21, FALSE)), "")</f>
        <v/>
      </c>
      <c r="X270" s="83" t="str" cm="1">
        <f t="array" ref="X270">IF($C$6&lt;&gt;"x","",IF(OR(E270:W270&lt;&gt;""),"x",""))</f>
        <v>x</v>
      </c>
      <c r="Y270" s="83" t="str">
        <f>IF($C$8="x", IF(VLOOKUP(B270,'(2) Gegevens per set'!B:Y, 22, FALSE) = "", "", VLOOKUP(B270,'(2) Gegevens per set'!B:Y, 22, FALSE)), "")</f>
        <v/>
      </c>
      <c r="Z270" s="83" t="str">
        <f>IF($C$9="x", IF(VLOOKUP(B270,'(2) Gegevens per set'!B:Y, 23, FALSE) = "", "", VLOOKUP(B270,'(2) Gegevens per set'!B:Y, 23, FALSE)), "")</f>
        <v/>
      </c>
      <c r="AA270" s="83" t="str">
        <f>IF($C$7="x", IF(VLOOKUP(B270,'(2) Gegevens per set'!B:Y, 24, FALSE) = "", "", VLOOKUP(B270,'(2) Gegevens per set'!B:Y, 24, FALSE)), "")</f>
        <v/>
      </c>
    </row>
    <row r="271" spans="2:27" x14ac:dyDescent="0.25">
      <c r="B271" s="60" t="s">
        <v>331</v>
      </c>
      <c r="C271" s="30" t="s">
        <v>296</v>
      </c>
      <c r="D271" s="30"/>
      <c r="E271" s="72" t="str">
        <f>IF($E$13="Ja", IF(VLOOKUP(B271,'(2) Gegevens per set'!B:V, 3, FALSE) = "", "", VLOOKUP(B271,'(2) Gegevens per set'!B:V, 3, FALSE)), "")</f>
        <v/>
      </c>
      <c r="F271" s="72" t="str">
        <f>IF($F$13="Ja", IF(VLOOKUP(B271,'(2) Gegevens per set'!B:V, 4, FALSE) = "", "", VLOOKUP(B271,'(2) Gegevens per set'!B:V, 4, FALSE)), "")</f>
        <v/>
      </c>
      <c r="G271" s="68" t="str">
        <f>IF($G$13="Ja", IF(VLOOKUP(B271,'(2) Gegevens per set'!B:V, 5, FALSE) = "", "", VLOOKUP(B271,'(2) Gegevens per set'!B:V, 5, FALSE)), "")</f>
        <v/>
      </c>
      <c r="H271" s="64" t="str">
        <f>IF($H$13="Ja", IF(VLOOKUP(B271,'(2) Gegevens per set'!B:V, 6, FALSE) = "", "", VLOOKUP(B271,'(2) Gegevens per set'!B:V, 6, FALSE)), "")</f>
        <v/>
      </c>
      <c r="I271" s="72" t="str">
        <f>IF($I$13="Ja", IF(VLOOKUP(B271,'(2) Gegevens per set'!B:V, 7, FALSE) = "", "", VLOOKUP(B271,'(2) Gegevens per set'!B:V, 7, FALSE)), "")</f>
        <v>x</v>
      </c>
      <c r="J271" s="72" t="str">
        <f>IF($J$13="Ja", IF(VLOOKUP(B271,'(2) Gegevens per set'!B:V, 8, FALSE) = "", "", VLOOKUP(B271,'(2) Gegevens per set'!B:V, 8, FALSE)), "")</f>
        <v>x</v>
      </c>
      <c r="K271" s="64" t="str">
        <f>IF($K$13="Ja", IF(VLOOKUP(B271,'(2) Gegevens per set'!B:V, 9, FALSE) = "", "", VLOOKUP(B271,'(2) Gegevens per set'!B:V, 9, FALSE)), "")</f>
        <v/>
      </c>
      <c r="L271" s="72" t="str">
        <f>IF($L$13="Ja", IF(VLOOKUP(B271,'(2) Gegevens per set'!B:V, 10, FALSE) = "", "", VLOOKUP(B271,'(2) Gegevens per set'!B:V, 10, FALSE)), "")</f>
        <v/>
      </c>
      <c r="M271" s="72" t="str">
        <f>IF($M$13="Ja", IF(VLOOKUP(B271,'(2) Gegevens per set'!B:V, 11, FALSE) = "", "", VLOOKUP(B271,'(2) Gegevens per set'!B:V, 11, FALSE)), "")</f>
        <v/>
      </c>
      <c r="N271" s="64" t="str">
        <f>IF($N$13="Ja", IF(VLOOKUP(B271,'(2) Gegevens per set'!B:V, 12, FALSE) = "", "", VLOOKUP(B271,'(2) Gegevens per set'!B:V, 12, FALSE)), "")</f>
        <v/>
      </c>
      <c r="O271" s="72" t="str">
        <f>IF($O$13="Ja", IF(VLOOKUP(B271,'(2) Gegevens per set'!B:V, 13, FALSE) = "", "", VLOOKUP(B271,'(2) Gegevens per set'!B:V, 13, FALSE)), "")</f>
        <v/>
      </c>
      <c r="P271" s="64" t="str">
        <f>IF($P$13="Ja", IF(VLOOKUP(B271,'(2) Gegevens per set'!B:V, 14, FALSE) = "", "", VLOOKUP(B271,'(2) Gegevens per set'!B:V, 14, FALSE)), "")</f>
        <v/>
      </c>
      <c r="Q271" s="72" t="str">
        <f>IF($Q$13="Ja", IF(VLOOKUP(B271,'(2) Gegevens per set'!B:V, 15, FALSE) = "", "", VLOOKUP(B271,'(2) Gegevens per set'!B:V, 15, FALSE)), "")</f>
        <v/>
      </c>
      <c r="R271" s="64" t="str">
        <f>IF($R$13="Ja", IF(VLOOKUP(B271,'(2) Gegevens per set'!B:V, 16, FALSE) = "", "", VLOOKUP(B271,'(2) Gegevens per set'!B:V, 16, FALSE)), "")</f>
        <v/>
      </c>
      <c r="S271" s="72" t="str">
        <f>IF($S$13="Ja", IF(VLOOKUP(B271,'(2) Gegevens per set'!B:V, 17, FALSE) = "", "", VLOOKUP(B271,'(2) Gegevens per set'!B:V, 17, FALSE)), "")</f>
        <v/>
      </c>
      <c r="T271" s="64" t="str">
        <f>IF($T$13="Ja", IF(VLOOKUP(B271,'(2) Gegevens per set'!B:V, 18, FALSE) = "", "", VLOOKUP(B271,'(2) Gegevens per set'!B:V, 18, FALSE)), "")</f>
        <v/>
      </c>
      <c r="U271" s="72" t="str">
        <f>IF($U$13="Ja", IF(VLOOKUP(B271,'(2) Gegevens per set'!B:V, 19, FALSE) = "", "", VLOOKUP(B271,'(2) Gegevens per set'!B:V, 19, FALSE)), "")</f>
        <v/>
      </c>
      <c r="V271" s="72" t="str">
        <f>IF($V$13="Ja", IF(VLOOKUP(B271,'(2) Gegevens per set'!B:V, 20, FALSE) = "", "", VLOOKUP(B271,'(2) Gegevens per set'!B:V, 20, FALSE)), "")</f>
        <v/>
      </c>
      <c r="W271" s="72" t="str">
        <f>IF($W$13="Ja", IF(VLOOKUP(B271,'(2) Gegevens per set'!B:V, 21, FALSE) = "", "", VLOOKUP(B271,'(2) Gegevens per set'!B:V, 21, FALSE)), "")</f>
        <v/>
      </c>
      <c r="X271" s="83" t="str" cm="1">
        <f t="array" ref="X271">IF($C$6&lt;&gt;"x","",IF(OR(E271:W271&lt;&gt;""),"x",""))</f>
        <v>x</v>
      </c>
      <c r="Y271" s="83" t="str">
        <f>IF($C$8="x", IF(VLOOKUP(B271,'(2) Gegevens per set'!B:Y, 22, FALSE) = "", "", VLOOKUP(B271,'(2) Gegevens per set'!B:Y, 22, FALSE)), "")</f>
        <v/>
      </c>
      <c r="Z271" s="83" t="str">
        <f>IF($C$9="x", IF(VLOOKUP(B271,'(2) Gegevens per set'!B:Y, 23, FALSE) = "", "", VLOOKUP(B271,'(2) Gegevens per set'!B:Y, 23, FALSE)), "")</f>
        <v/>
      </c>
      <c r="AA271" s="83" t="str">
        <f>IF($C$7="x", IF(VLOOKUP(B271,'(2) Gegevens per set'!B:Y, 24, FALSE) = "", "", VLOOKUP(B271,'(2) Gegevens per set'!B:Y, 24, FALSE)), "")</f>
        <v/>
      </c>
    </row>
    <row r="272" spans="2:27" x14ac:dyDescent="0.25">
      <c r="B272" s="60" t="s">
        <v>332</v>
      </c>
      <c r="C272" s="30" t="s">
        <v>298</v>
      </c>
      <c r="D272" s="30"/>
      <c r="E272" s="72" t="str">
        <f>IF($E$13="Ja", IF(VLOOKUP(B272,'(2) Gegevens per set'!B:V, 3, FALSE) = "", "", VLOOKUP(B272,'(2) Gegevens per set'!B:V, 3, FALSE)), "")</f>
        <v/>
      </c>
      <c r="F272" s="72" t="str">
        <f>IF($F$13="Ja", IF(VLOOKUP(B272,'(2) Gegevens per set'!B:V, 4, FALSE) = "", "", VLOOKUP(B272,'(2) Gegevens per set'!B:V, 4, FALSE)), "")</f>
        <v/>
      </c>
      <c r="G272" s="68" t="str">
        <f>IF($G$13="Ja", IF(VLOOKUP(B272,'(2) Gegevens per set'!B:V, 5, FALSE) = "", "", VLOOKUP(B272,'(2) Gegevens per set'!B:V, 5, FALSE)), "")</f>
        <v/>
      </c>
      <c r="H272" s="64" t="str">
        <f>IF($H$13="Ja", IF(VLOOKUP(B272,'(2) Gegevens per set'!B:V, 6, FALSE) = "", "", VLOOKUP(B272,'(2) Gegevens per set'!B:V, 6, FALSE)), "")</f>
        <v/>
      </c>
      <c r="I272" s="72" t="str">
        <f>IF($I$13="Ja", IF(VLOOKUP(B272,'(2) Gegevens per set'!B:V, 7, FALSE) = "", "", VLOOKUP(B272,'(2) Gegevens per set'!B:V, 7, FALSE)), "")</f>
        <v>x</v>
      </c>
      <c r="J272" s="72" t="str">
        <f>IF($J$13="Ja", IF(VLOOKUP(B272,'(2) Gegevens per set'!B:V, 8, FALSE) = "", "", VLOOKUP(B272,'(2) Gegevens per set'!B:V, 8, FALSE)), "")</f>
        <v/>
      </c>
      <c r="K272" s="64" t="str">
        <f>IF($K$13="Ja", IF(VLOOKUP(B272,'(2) Gegevens per set'!B:V, 9, FALSE) = "", "", VLOOKUP(B272,'(2) Gegevens per set'!B:V, 9, FALSE)), "")</f>
        <v/>
      </c>
      <c r="L272" s="72" t="str">
        <f>IF($L$13="Ja", IF(VLOOKUP(B272,'(2) Gegevens per set'!B:V, 10, FALSE) = "", "", VLOOKUP(B272,'(2) Gegevens per set'!B:V, 10, FALSE)), "")</f>
        <v/>
      </c>
      <c r="M272" s="72" t="str">
        <f>IF($M$13="Ja", IF(VLOOKUP(B272,'(2) Gegevens per set'!B:V, 11, FALSE) = "", "", VLOOKUP(B272,'(2) Gegevens per set'!B:V, 11, FALSE)), "")</f>
        <v/>
      </c>
      <c r="N272" s="64" t="str">
        <f>IF($N$13="Ja", IF(VLOOKUP(B272,'(2) Gegevens per set'!B:V, 12, FALSE) = "", "", VLOOKUP(B272,'(2) Gegevens per set'!B:V, 12, FALSE)), "")</f>
        <v/>
      </c>
      <c r="O272" s="72" t="str">
        <f>IF($O$13="Ja", IF(VLOOKUP(B272,'(2) Gegevens per set'!B:V, 13, FALSE) = "", "", VLOOKUP(B272,'(2) Gegevens per set'!B:V, 13, FALSE)), "")</f>
        <v/>
      </c>
      <c r="P272" s="64" t="str">
        <f>IF($P$13="Ja", IF(VLOOKUP(B272,'(2) Gegevens per set'!B:V, 14, FALSE) = "", "", VLOOKUP(B272,'(2) Gegevens per set'!B:V, 14, FALSE)), "")</f>
        <v/>
      </c>
      <c r="Q272" s="72" t="str">
        <f>IF($Q$13="Ja", IF(VLOOKUP(B272,'(2) Gegevens per set'!B:V, 15, FALSE) = "", "", VLOOKUP(B272,'(2) Gegevens per set'!B:V, 15, FALSE)), "")</f>
        <v/>
      </c>
      <c r="R272" s="64" t="str">
        <f>IF($R$13="Ja", IF(VLOOKUP(B272,'(2) Gegevens per set'!B:V, 16, FALSE) = "", "", VLOOKUP(B272,'(2) Gegevens per set'!B:V, 16, FALSE)), "")</f>
        <v/>
      </c>
      <c r="S272" s="72" t="str">
        <f>IF($S$13="Ja", IF(VLOOKUP(B272,'(2) Gegevens per set'!B:V, 17, FALSE) = "", "", VLOOKUP(B272,'(2) Gegevens per set'!B:V, 17, FALSE)), "")</f>
        <v/>
      </c>
      <c r="T272" s="64" t="str">
        <f>IF($T$13="Ja", IF(VLOOKUP(B272,'(2) Gegevens per set'!B:V, 18, FALSE) = "", "", VLOOKUP(B272,'(2) Gegevens per set'!B:V, 18, FALSE)), "")</f>
        <v/>
      </c>
      <c r="U272" s="72" t="str">
        <f>IF($U$13="Ja", IF(VLOOKUP(B272,'(2) Gegevens per set'!B:V, 19, FALSE) = "", "", VLOOKUP(B272,'(2) Gegevens per set'!B:V, 19, FALSE)), "")</f>
        <v/>
      </c>
      <c r="V272" s="72" t="str">
        <f>IF($V$13="Ja", IF(VLOOKUP(B272,'(2) Gegevens per set'!B:V, 20, FALSE) = "", "", VLOOKUP(B272,'(2) Gegevens per set'!B:V, 20, FALSE)), "")</f>
        <v/>
      </c>
      <c r="W272" s="72" t="str">
        <f>IF($W$13="Ja", IF(VLOOKUP(B272,'(2) Gegevens per set'!B:V, 21, FALSE) = "", "", VLOOKUP(B272,'(2) Gegevens per set'!B:V, 21, FALSE)), "")</f>
        <v/>
      </c>
      <c r="X272" s="83" t="str" cm="1">
        <f t="array" ref="X272">IF($C$6&lt;&gt;"x","",IF(OR(E272:W272&lt;&gt;""),"x",""))</f>
        <v>x</v>
      </c>
      <c r="Y272" s="83" t="str">
        <f>IF($C$8="x", IF(VLOOKUP(B272,'(2) Gegevens per set'!B:Y, 22, FALSE) = "", "", VLOOKUP(B272,'(2) Gegevens per set'!B:Y, 22, FALSE)), "")</f>
        <v/>
      </c>
      <c r="Z272" s="83" t="str">
        <f>IF($C$9="x", IF(VLOOKUP(B272,'(2) Gegevens per set'!B:Y, 23, FALSE) = "", "", VLOOKUP(B272,'(2) Gegevens per set'!B:Y, 23, FALSE)), "")</f>
        <v/>
      </c>
      <c r="AA272" s="83" t="str">
        <f>IF($C$7="x", IF(VLOOKUP(B272,'(2) Gegevens per set'!B:Y, 24, FALSE) = "", "", VLOOKUP(B272,'(2) Gegevens per set'!B:Y, 24, FALSE)), "")</f>
        <v/>
      </c>
    </row>
    <row r="273" spans="2:27" x14ac:dyDescent="0.25">
      <c r="B273" s="60" t="s">
        <v>333</v>
      </c>
      <c r="C273" s="30" t="s">
        <v>300</v>
      </c>
      <c r="D273" s="30"/>
      <c r="E273" s="72" t="str">
        <f>IF($E$13="Ja", IF(VLOOKUP(B273,'(2) Gegevens per set'!B:V, 3, FALSE) = "", "", VLOOKUP(B273,'(2) Gegevens per set'!B:V, 3, FALSE)), "")</f>
        <v/>
      </c>
      <c r="F273" s="72" t="str">
        <f>IF($F$13="Ja", IF(VLOOKUP(B273,'(2) Gegevens per set'!B:V, 4, FALSE) = "", "", VLOOKUP(B273,'(2) Gegevens per set'!B:V, 4, FALSE)), "")</f>
        <v/>
      </c>
      <c r="G273" s="68" t="str">
        <f>IF($G$13="Ja", IF(VLOOKUP(B273,'(2) Gegevens per set'!B:V, 5, FALSE) = "", "", VLOOKUP(B273,'(2) Gegevens per set'!B:V, 5, FALSE)), "")</f>
        <v/>
      </c>
      <c r="H273" s="64" t="str">
        <f>IF($H$13="Ja", IF(VLOOKUP(B273,'(2) Gegevens per set'!B:V, 6, FALSE) = "", "", VLOOKUP(B273,'(2) Gegevens per set'!B:V, 6, FALSE)), "")</f>
        <v/>
      </c>
      <c r="I273" s="72" t="str">
        <f>IF($I$13="Ja", IF(VLOOKUP(B273,'(2) Gegevens per set'!B:V, 7, FALSE) = "", "", VLOOKUP(B273,'(2) Gegevens per set'!B:V, 7, FALSE)), "")</f>
        <v>x</v>
      </c>
      <c r="J273" s="72" t="str">
        <f>IF($J$13="Ja", IF(VLOOKUP(B273,'(2) Gegevens per set'!B:V, 8, FALSE) = "", "", VLOOKUP(B273,'(2) Gegevens per set'!B:V, 8, FALSE)), "")</f>
        <v/>
      </c>
      <c r="K273" s="64" t="str">
        <f>IF($K$13="Ja", IF(VLOOKUP(B273,'(2) Gegevens per set'!B:V, 9, FALSE) = "", "", VLOOKUP(B273,'(2) Gegevens per set'!B:V, 9, FALSE)), "")</f>
        <v/>
      </c>
      <c r="L273" s="72" t="str">
        <f>IF($L$13="Ja", IF(VLOOKUP(B273,'(2) Gegevens per set'!B:V, 10, FALSE) = "", "", VLOOKUP(B273,'(2) Gegevens per set'!B:V, 10, FALSE)), "")</f>
        <v/>
      </c>
      <c r="M273" s="72" t="str">
        <f>IF($M$13="Ja", IF(VLOOKUP(B273,'(2) Gegevens per set'!B:V, 11, FALSE) = "", "", VLOOKUP(B273,'(2) Gegevens per set'!B:V, 11, FALSE)), "")</f>
        <v/>
      </c>
      <c r="N273" s="64" t="str">
        <f>IF($N$13="Ja", IF(VLOOKUP(B273,'(2) Gegevens per set'!B:V, 12, FALSE) = "", "", VLOOKUP(B273,'(2) Gegevens per set'!B:V, 12, FALSE)), "")</f>
        <v/>
      </c>
      <c r="O273" s="72" t="str">
        <f>IF($O$13="Ja", IF(VLOOKUP(B273,'(2) Gegevens per set'!B:V, 13, FALSE) = "", "", VLOOKUP(B273,'(2) Gegevens per set'!B:V, 13, FALSE)), "")</f>
        <v/>
      </c>
      <c r="P273" s="64" t="str">
        <f>IF($P$13="Ja", IF(VLOOKUP(B273,'(2) Gegevens per set'!B:V, 14, FALSE) = "", "", VLOOKUP(B273,'(2) Gegevens per set'!B:V, 14, FALSE)), "")</f>
        <v/>
      </c>
      <c r="Q273" s="72" t="str">
        <f>IF($Q$13="Ja", IF(VLOOKUP(B273,'(2) Gegevens per set'!B:V, 15, FALSE) = "", "", VLOOKUP(B273,'(2) Gegevens per set'!B:V, 15, FALSE)), "")</f>
        <v/>
      </c>
      <c r="R273" s="64" t="str">
        <f>IF($R$13="Ja", IF(VLOOKUP(B273,'(2) Gegevens per set'!B:V, 16, FALSE) = "", "", VLOOKUP(B273,'(2) Gegevens per set'!B:V, 16, FALSE)), "")</f>
        <v/>
      </c>
      <c r="S273" s="72" t="str">
        <f>IF($S$13="Ja", IF(VLOOKUP(B273,'(2) Gegevens per set'!B:V, 17, FALSE) = "", "", VLOOKUP(B273,'(2) Gegevens per set'!B:V, 17, FALSE)), "")</f>
        <v/>
      </c>
      <c r="T273" s="64" t="str">
        <f>IF($T$13="Ja", IF(VLOOKUP(B273,'(2) Gegevens per set'!B:V, 18, FALSE) = "", "", VLOOKUP(B273,'(2) Gegevens per set'!B:V, 18, FALSE)), "")</f>
        <v/>
      </c>
      <c r="U273" s="72" t="str">
        <f>IF($U$13="Ja", IF(VLOOKUP(B273,'(2) Gegevens per set'!B:V, 19, FALSE) = "", "", VLOOKUP(B273,'(2) Gegevens per set'!B:V, 19, FALSE)), "")</f>
        <v/>
      </c>
      <c r="V273" s="72" t="str">
        <f>IF($V$13="Ja", IF(VLOOKUP(B273,'(2) Gegevens per set'!B:V, 20, FALSE) = "", "", VLOOKUP(B273,'(2) Gegevens per set'!B:V, 20, FALSE)), "")</f>
        <v/>
      </c>
      <c r="W273" s="72" t="str">
        <f>IF($W$13="Ja", IF(VLOOKUP(B273,'(2) Gegevens per set'!B:V, 21, FALSE) = "", "", VLOOKUP(B273,'(2) Gegevens per set'!B:V, 21, FALSE)), "")</f>
        <v/>
      </c>
      <c r="X273" s="83" t="str" cm="1">
        <f t="array" ref="X273">IF($C$6&lt;&gt;"x","",IF(OR(E273:W273&lt;&gt;""),"x",""))</f>
        <v>x</v>
      </c>
      <c r="Y273" s="83" t="str">
        <f>IF($C$8="x", IF(VLOOKUP(B273,'(2) Gegevens per set'!B:Y, 22, FALSE) = "", "", VLOOKUP(B273,'(2) Gegevens per set'!B:Y, 22, FALSE)), "")</f>
        <v/>
      </c>
      <c r="Z273" s="83" t="str">
        <f>IF($C$9="x", IF(VLOOKUP(B273,'(2) Gegevens per set'!B:Y, 23, FALSE) = "", "", VLOOKUP(B273,'(2) Gegevens per set'!B:Y, 23, FALSE)), "")</f>
        <v/>
      </c>
      <c r="AA273" s="83" t="str">
        <f>IF($C$7="x", IF(VLOOKUP(B273,'(2) Gegevens per set'!B:Y, 24, FALSE) = "", "", VLOOKUP(B273,'(2) Gegevens per set'!B:Y, 24, FALSE)), "")</f>
        <v/>
      </c>
    </row>
    <row r="274" spans="2:27" x14ac:dyDescent="0.25">
      <c r="B274" s="60" t="s">
        <v>334</v>
      </c>
      <c r="C274" s="30" t="s">
        <v>302</v>
      </c>
      <c r="D274" s="30"/>
      <c r="E274" s="72" t="str">
        <f>IF($E$13="Ja", IF(VLOOKUP(B274,'(2) Gegevens per set'!B:V, 3, FALSE) = "", "", VLOOKUP(B274,'(2) Gegevens per set'!B:V, 3, FALSE)), "")</f>
        <v/>
      </c>
      <c r="F274" s="72" t="str">
        <f>IF($F$13="Ja", IF(VLOOKUP(B274,'(2) Gegevens per set'!B:V, 4, FALSE) = "", "", VLOOKUP(B274,'(2) Gegevens per set'!B:V, 4, FALSE)), "")</f>
        <v/>
      </c>
      <c r="G274" s="68" t="str">
        <f>IF($G$13="Ja", IF(VLOOKUP(B274,'(2) Gegevens per set'!B:V, 5, FALSE) = "", "", VLOOKUP(B274,'(2) Gegevens per set'!B:V, 5, FALSE)), "")</f>
        <v/>
      </c>
      <c r="H274" s="64" t="str">
        <f>IF($H$13="Ja", IF(VLOOKUP(B274,'(2) Gegevens per set'!B:V, 6, FALSE) = "", "", VLOOKUP(B274,'(2) Gegevens per set'!B:V, 6, FALSE)), "")</f>
        <v/>
      </c>
      <c r="I274" s="72" t="str">
        <f>IF($I$13="Ja", IF(VLOOKUP(B274,'(2) Gegevens per set'!B:V, 7, FALSE) = "", "", VLOOKUP(B274,'(2) Gegevens per set'!B:V, 7, FALSE)), "")</f>
        <v>x</v>
      </c>
      <c r="J274" s="72" t="str">
        <f>IF($J$13="Ja", IF(VLOOKUP(B274,'(2) Gegevens per set'!B:V, 8, FALSE) = "", "", VLOOKUP(B274,'(2) Gegevens per set'!B:V, 8, FALSE)), "")</f>
        <v/>
      </c>
      <c r="K274" s="64" t="str">
        <f>IF($K$13="Ja", IF(VLOOKUP(B274,'(2) Gegevens per set'!B:V, 9, FALSE) = "", "", VLOOKUP(B274,'(2) Gegevens per set'!B:V, 9, FALSE)), "")</f>
        <v/>
      </c>
      <c r="L274" s="72" t="str">
        <f>IF($L$13="Ja", IF(VLOOKUP(B274,'(2) Gegevens per set'!B:V, 10, FALSE) = "", "", VLOOKUP(B274,'(2) Gegevens per set'!B:V, 10, FALSE)), "")</f>
        <v/>
      </c>
      <c r="M274" s="72" t="str">
        <f>IF($M$13="Ja", IF(VLOOKUP(B274,'(2) Gegevens per set'!B:V, 11, FALSE) = "", "", VLOOKUP(B274,'(2) Gegevens per set'!B:V, 11, FALSE)), "")</f>
        <v/>
      </c>
      <c r="N274" s="64" t="str">
        <f>IF($N$13="Ja", IF(VLOOKUP(B274,'(2) Gegevens per set'!B:V, 12, FALSE) = "", "", VLOOKUP(B274,'(2) Gegevens per set'!B:V, 12, FALSE)), "")</f>
        <v/>
      </c>
      <c r="O274" s="72" t="str">
        <f>IF($O$13="Ja", IF(VLOOKUP(B274,'(2) Gegevens per set'!B:V, 13, FALSE) = "", "", VLOOKUP(B274,'(2) Gegevens per set'!B:V, 13, FALSE)), "")</f>
        <v/>
      </c>
      <c r="P274" s="64" t="str">
        <f>IF($P$13="Ja", IF(VLOOKUP(B274,'(2) Gegevens per set'!B:V, 14, FALSE) = "", "", VLOOKUP(B274,'(2) Gegevens per set'!B:V, 14, FALSE)), "")</f>
        <v/>
      </c>
      <c r="Q274" s="72" t="str">
        <f>IF($Q$13="Ja", IF(VLOOKUP(B274,'(2) Gegevens per set'!B:V, 15, FALSE) = "", "", VLOOKUP(B274,'(2) Gegevens per set'!B:V, 15, FALSE)), "")</f>
        <v/>
      </c>
      <c r="R274" s="64" t="str">
        <f>IF($R$13="Ja", IF(VLOOKUP(B274,'(2) Gegevens per set'!B:V, 16, FALSE) = "", "", VLOOKUP(B274,'(2) Gegevens per set'!B:V, 16, FALSE)), "")</f>
        <v/>
      </c>
      <c r="S274" s="72" t="str">
        <f>IF($S$13="Ja", IF(VLOOKUP(B274,'(2) Gegevens per set'!B:V, 17, FALSE) = "", "", VLOOKUP(B274,'(2) Gegevens per set'!B:V, 17, FALSE)), "")</f>
        <v/>
      </c>
      <c r="T274" s="64" t="str">
        <f>IF($T$13="Ja", IF(VLOOKUP(B274,'(2) Gegevens per set'!B:V, 18, FALSE) = "", "", VLOOKUP(B274,'(2) Gegevens per set'!B:V, 18, FALSE)), "")</f>
        <v/>
      </c>
      <c r="U274" s="72" t="str">
        <f>IF($U$13="Ja", IF(VLOOKUP(B274,'(2) Gegevens per set'!B:V, 19, FALSE) = "", "", VLOOKUP(B274,'(2) Gegevens per set'!B:V, 19, FALSE)), "")</f>
        <v/>
      </c>
      <c r="V274" s="72" t="str">
        <f>IF($V$13="Ja", IF(VLOOKUP(B274,'(2) Gegevens per set'!B:V, 20, FALSE) = "", "", VLOOKUP(B274,'(2) Gegevens per set'!B:V, 20, FALSE)), "")</f>
        <v/>
      </c>
      <c r="W274" s="72" t="str">
        <f>IF($W$13="Ja", IF(VLOOKUP(B274,'(2) Gegevens per set'!B:V, 21, FALSE) = "", "", VLOOKUP(B274,'(2) Gegevens per set'!B:V, 21, FALSE)), "")</f>
        <v/>
      </c>
      <c r="X274" s="83" t="str" cm="1">
        <f t="array" ref="X274">IF($C$6&lt;&gt;"x","",IF(OR(E274:W274&lt;&gt;""),"x",""))</f>
        <v>x</v>
      </c>
      <c r="Y274" s="83" t="str">
        <f>IF($C$8="x", IF(VLOOKUP(B274,'(2) Gegevens per set'!B:Y, 22, FALSE) = "", "", VLOOKUP(B274,'(2) Gegevens per set'!B:Y, 22, FALSE)), "")</f>
        <v/>
      </c>
      <c r="Z274" s="83" t="str">
        <f>IF($C$9="x", IF(VLOOKUP(B274,'(2) Gegevens per set'!B:Y, 23, FALSE) = "", "", VLOOKUP(B274,'(2) Gegevens per set'!B:Y, 23, FALSE)), "")</f>
        <v/>
      </c>
      <c r="AA274" s="83" t="str">
        <f>IF($C$7="x", IF(VLOOKUP(B274,'(2) Gegevens per set'!B:Y, 24, FALSE) = "", "", VLOOKUP(B274,'(2) Gegevens per set'!B:Y, 24, FALSE)), "")</f>
        <v/>
      </c>
    </row>
    <row r="275" spans="2:27" x14ac:dyDescent="0.25">
      <c r="B275" s="60" t="s">
        <v>335</v>
      </c>
      <c r="C275" s="30" t="s">
        <v>304</v>
      </c>
      <c r="D275" s="30"/>
      <c r="E275" s="72" t="str">
        <f>IF($E$13="Ja", IF(VLOOKUP(B275,'(2) Gegevens per set'!B:V, 3, FALSE) = "", "", VLOOKUP(B275,'(2) Gegevens per set'!B:V, 3, FALSE)), "")</f>
        <v/>
      </c>
      <c r="F275" s="72" t="str">
        <f>IF($F$13="Ja", IF(VLOOKUP(B275,'(2) Gegevens per set'!B:V, 4, FALSE) = "", "", VLOOKUP(B275,'(2) Gegevens per set'!B:V, 4, FALSE)), "")</f>
        <v/>
      </c>
      <c r="G275" s="68" t="str">
        <f>IF($G$13="Ja", IF(VLOOKUP(B275,'(2) Gegevens per set'!B:V, 5, FALSE) = "", "", VLOOKUP(B275,'(2) Gegevens per set'!B:V, 5, FALSE)), "")</f>
        <v/>
      </c>
      <c r="H275" s="64" t="str">
        <f>IF($H$13="Ja", IF(VLOOKUP(B275,'(2) Gegevens per set'!B:V, 6, FALSE) = "", "", VLOOKUP(B275,'(2) Gegevens per set'!B:V, 6, FALSE)), "")</f>
        <v/>
      </c>
      <c r="I275" s="72" t="str">
        <f>IF($I$13="Ja", IF(VLOOKUP(B275,'(2) Gegevens per set'!B:V, 7, FALSE) = "", "", VLOOKUP(B275,'(2) Gegevens per set'!B:V, 7, FALSE)), "")</f>
        <v/>
      </c>
      <c r="J275" s="72" t="str">
        <f>IF($J$13="Ja", IF(VLOOKUP(B275,'(2) Gegevens per set'!B:V, 8, FALSE) = "", "", VLOOKUP(B275,'(2) Gegevens per set'!B:V, 8, FALSE)), "")</f>
        <v/>
      </c>
      <c r="K275" s="64" t="str">
        <f>IF($K$13="Ja", IF(VLOOKUP(B275,'(2) Gegevens per set'!B:V, 9, FALSE) = "", "", VLOOKUP(B275,'(2) Gegevens per set'!B:V, 9, FALSE)), "")</f>
        <v/>
      </c>
      <c r="L275" s="72" t="str">
        <f>IF($L$13="Ja", IF(VLOOKUP(B275,'(2) Gegevens per set'!B:V, 10, FALSE) = "", "", VLOOKUP(B275,'(2) Gegevens per set'!B:V, 10, FALSE)), "")</f>
        <v/>
      </c>
      <c r="M275" s="72" t="str">
        <f>IF($M$13="Ja", IF(VLOOKUP(B275,'(2) Gegevens per set'!B:V, 11, FALSE) = "", "", VLOOKUP(B275,'(2) Gegevens per set'!B:V, 11, FALSE)), "")</f>
        <v/>
      </c>
      <c r="N275" s="64" t="str">
        <f>IF($N$13="Ja", IF(VLOOKUP(B275,'(2) Gegevens per set'!B:V, 12, FALSE) = "", "", VLOOKUP(B275,'(2) Gegevens per set'!B:V, 12, FALSE)), "")</f>
        <v/>
      </c>
      <c r="O275" s="72" t="str">
        <f>IF($O$13="Ja", IF(VLOOKUP(B275,'(2) Gegevens per set'!B:V, 13, FALSE) = "", "", VLOOKUP(B275,'(2) Gegevens per set'!B:V, 13, FALSE)), "")</f>
        <v/>
      </c>
      <c r="P275" s="64" t="str">
        <f>IF($P$13="Ja", IF(VLOOKUP(B275,'(2) Gegevens per set'!B:V, 14, FALSE) = "", "", VLOOKUP(B275,'(2) Gegevens per set'!B:V, 14, FALSE)), "")</f>
        <v/>
      </c>
      <c r="Q275" s="72" t="str">
        <f>IF($Q$13="Ja", IF(VLOOKUP(B275,'(2) Gegevens per set'!B:V, 15, FALSE) = "", "", VLOOKUP(B275,'(2) Gegevens per set'!B:V, 15, FALSE)), "")</f>
        <v/>
      </c>
      <c r="R275" s="64" t="str">
        <f>IF($R$13="Ja", IF(VLOOKUP(B275,'(2) Gegevens per set'!B:V, 16, FALSE) = "", "", VLOOKUP(B275,'(2) Gegevens per set'!B:V, 16, FALSE)), "")</f>
        <v/>
      </c>
      <c r="S275" s="72" t="str">
        <f>IF($S$13="Ja", IF(VLOOKUP(B275,'(2) Gegevens per set'!B:V, 17, FALSE) = "", "", VLOOKUP(B275,'(2) Gegevens per set'!B:V, 17, FALSE)), "")</f>
        <v/>
      </c>
      <c r="T275" s="64" t="str">
        <f>IF($T$13="Ja", IF(VLOOKUP(B275,'(2) Gegevens per set'!B:V, 18, FALSE) = "", "", VLOOKUP(B275,'(2) Gegevens per set'!B:V, 18, FALSE)), "")</f>
        <v/>
      </c>
      <c r="U275" s="72" t="str">
        <f>IF($U$13="Ja", IF(VLOOKUP(B275,'(2) Gegevens per set'!B:V, 19, FALSE) = "", "", VLOOKUP(B275,'(2) Gegevens per set'!B:V, 19, FALSE)), "")</f>
        <v/>
      </c>
      <c r="V275" s="72" t="str">
        <f>IF($V$13="Ja", IF(VLOOKUP(B275,'(2) Gegevens per set'!B:V, 20, FALSE) = "", "", VLOOKUP(B275,'(2) Gegevens per set'!B:V, 20, FALSE)), "")</f>
        <v/>
      </c>
      <c r="W275" s="72" t="str">
        <f>IF($W$13="Ja", IF(VLOOKUP(B275,'(2) Gegevens per set'!B:V, 21, FALSE) = "", "", VLOOKUP(B275,'(2) Gegevens per set'!B:V, 21, FALSE)), "")</f>
        <v/>
      </c>
      <c r="X275" s="83" t="str" cm="1">
        <f t="array" ref="X275">IF($C$6&lt;&gt;"x","",IF(OR(E275:W275&lt;&gt;""),"x",""))</f>
        <v/>
      </c>
      <c r="Y275" s="83" t="str">
        <f>IF($C$8="x", IF(VLOOKUP(B275,'(2) Gegevens per set'!B:Y, 22, FALSE) = "", "", VLOOKUP(B275,'(2) Gegevens per set'!B:Y, 22, FALSE)), "")</f>
        <v/>
      </c>
      <c r="Z275" s="83" t="str">
        <f>IF($C$9="x", IF(VLOOKUP(B275,'(2) Gegevens per set'!B:Y, 23, FALSE) = "", "", VLOOKUP(B275,'(2) Gegevens per set'!B:Y, 23, FALSE)), "")</f>
        <v/>
      </c>
      <c r="AA275" s="83" t="str">
        <f>IF($C$7="x", IF(VLOOKUP(B275,'(2) Gegevens per set'!B:Y, 24, FALSE) = "", "", VLOOKUP(B275,'(2) Gegevens per set'!B:Y, 24, FALSE)), "")</f>
        <v/>
      </c>
    </row>
    <row r="276" spans="2:27" x14ac:dyDescent="0.25">
      <c r="B276" s="60" t="s">
        <v>336</v>
      </c>
      <c r="C276" s="30" t="s">
        <v>306</v>
      </c>
      <c r="D276" s="30"/>
      <c r="E276" s="72" t="str">
        <f>IF($E$13="Ja", IF(VLOOKUP(B276,'(2) Gegevens per set'!B:V, 3, FALSE) = "", "", VLOOKUP(B276,'(2) Gegevens per set'!B:V, 3, FALSE)), "")</f>
        <v/>
      </c>
      <c r="F276" s="72" t="str">
        <f>IF($F$13="Ja", IF(VLOOKUP(B276,'(2) Gegevens per set'!B:V, 4, FALSE) = "", "", VLOOKUP(B276,'(2) Gegevens per set'!B:V, 4, FALSE)), "")</f>
        <v/>
      </c>
      <c r="G276" s="68" t="str">
        <f>IF($G$13="Ja", IF(VLOOKUP(B276,'(2) Gegevens per set'!B:V, 5, FALSE) = "", "", VLOOKUP(B276,'(2) Gegevens per set'!B:V, 5, FALSE)), "")</f>
        <v/>
      </c>
      <c r="H276" s="64" t="str">
        <f>IF($H$13="Ja", IF(VLOOKUP(B276,'(2) Gegevens per set'!B:V, 6, FALSE) = "", "", VLOOKUP(B276,'(2) Gegevens per set'!B:V, 6, FALSE)), "")</f>
        <v/>
      </c>
      <c r="I276" s="72" t="str">
        <f>IF($I$13="Ja", IF(VLOOKUP(B276,'(2) Gegevens per set'!B:V, 7, FALSE) = "", "", VLOOKUP(B276,'(2) Gegevens per set'!B:V, 7, FALSE)), "")</f>
        <v/>
      </c>
      <c r="J276" s="72" t="str">
        <f>IF($J$13="Ja", IF(VLOOKUP(B276,'(2) Gegevens per set'!B:V, 8, FALSE) = "", "", VLOOKUP(B276,'(2) Gegevens per set'!B:V, 8, FALSE)), "")</f>
        <v>x</v>
      </c>
      <c r="K276" s="64" t="str">
        <f>IF($K$13="Ja", IF(VLOOKUP(B276,'(2) Gegevens per set'!B:V, 9, FALSE) = "", "", VLOOKUP(B276,'(2) Gegevens per set'!B:V, 9, FALSE)), "")</f>
        <v/>
      </c>
      <c r="L276" s="72" t="str">
        <f>IF($L$13="Ja", IF(VLOOKUP(B276,'(2) Gegevens per set'!B:V, 10, FALSE) = "", "", VLOOKUP(B276,'(2) Gegevens per set'!B:V, 10, FALSE)), "")</f>
        <v/>
      </c>
      <c r="M276" s="72" t="str">
        <f>IF($M$13="Ja", IF(VLOOKUP(B276,'(2) Gegevens per set'!B:V, 11, FALSE) = "", "", VLOOKUP(B276,'(2) Gegevens per set'!B:V, 11, FALSE)), "")</f>
        <v/>
      </c>
      <c r="N276" s="64" t="str">
        <f>IF($N$13="Ja", IF(VLOOKUP(B276,'(2) Gegevens per set'!B:V, 12, FALSE) = "", "", VLOOKUP(B276,'(2) Gegevens per set'!B:V, 12, FALSE)), "")</f>
        <v/>
      </c>
      <c r="O276" s="72" t="str">
        <f>IF($O$13="Ja", IF(VLOOKUP(B276,'(2) Gegevens per set'!B:V, 13, FALSE) = "", "", VLOOKUP(B276,'(2) Gegevens per set'!B:V, 13, FALSE)), "")</f>
        <v/>
      </c>
      <c r="P276" s="64" t="str">
        <f>IF($P$13="Ja", IF(VLOOKUP(B276,'(2) Gegevens per set'!B:V, 14, FALSE) = "", "", VLOOKUP(B276,'(2) Gegevens per set'!B:V, 14, FALSE)), "")</f>
        <v/>
      </c>
      <c r="Q276" s="72" t="str">
        <f>IF($Q$13="Ja", IF(VLOOKUP(B276,'(2) Gegevens per set'!B:V, 15, FALSE) = "", "", VLOOKUP(B276,'(2) Gegevens per set'!B:V, 15, FALSE)), "")</f>
        <v/>
      </c>
      <c r="R276" s="64" t="str">
        <f>IF($R$13="Ja", IF(VLOOKUP(B276,'(2) Gegevens per set'!B:V, 16, FALSE) = "", "", VLOOKUP(B276,'(2) Gegevens per set'!B:V, 16, FALSE)), "")</f>
        <v/>
      </c>
      <c r="S276" s="72" t="str">
        <f>IF($S$13="Ja", IF(VLOOKUP(B276,'(2) Gegevens per set'!B:V, 17, FALSE) = "", "", VLOOKUP(B276,'(2) Gegevens per set'!B:V, 17, FALSE)), "")</f>
        <v/>
      </c>
      <c r="T276" s="64" t="str">
        <f>IF($T$13="Ja", IF(VLOOKUP(B276,'(2) Gegevens per set'!B:V, 18, FALSE) = "", "", VLOOKUP(B276,'(2) Gegevens per set'!B:V, 18, FALSE)), "")</f>
        <v/>
      </c>
      <c r="U276" s="72" t="str">
        <f>IF($U$13="Ja", IF(VLOOKUP(B276,'(2) Gegevens per set'!B:V, 19, FALSE) = "", "", VLOOKUP(B276,'(2) Gegevens per set'!B:V, 19, FALSE)), "")</f>
        <v/>
      </c>
      <c r="V276" s="72" t="str">
        <f>IF($V$13="Ja", IF(VLOOKUP(B276,'(2) Gegevens per set'!B:V, 20, FALSE) = "", "", VLOOKUP(B276,'(2) Gegevens per set'!B:V, 20, FALSE)), "")</f>
        <v/>
      </c>
      <c r="W276" s="72" t="str">
        <f>IF($W$13="Ja", IF(VLOOKUP(B276,'(2) Gegevens per set'!B:V, 21, FALSE) = "", "", VLOOKUP(B276,'(2) Gegevens per set'!B:V, 21, FALSE)), "")</f>
        <v/>
      </c>
      <c r="X276" s="83" t="str" cm="1">
        <f t="array" ref="X276">IF($C$6&lt;&gt;"x","",IF(OR(E276:W276&lt;&gt;""),"x",""))</f>
        <v>x</v>
      </c>
      <c r="Y276" s="83" t="str">
        <f>IF($C$8="x", IF(VLOOKUP(B276,'(2) Gegevens per set'!B:Y, 22, FALSE) = "", "", VLOOKUP(B276,'(2) Gegevens per set'!B:Y, 22, FALSE)), "")</f>
        <v/>
      </c>
      <c r="Z276" s="83" t="str">
        <f>IF($C$9="x", IF(VLOOKUP(B276,'(2) Gegevens per set'!B:Y, 23, FALSE) = "", "", VLOOKUP(B276,'(2) Gegevens per set'!B:Y, 23, FALSE)), "")</f>
        <v/>
      </c>
      <c r="AA276" s="83" t="str">
        <f>IF($C$7="x", IF(VLOOKUP(B276,'(2) Gegevens per set'!B:Y, 24, FALSE) = "", "", VLOOKUP(B276,'(2) Gegevens per set'!B:Y, 24, FALSE)), "")</f>
        <v/>
      </c>
    </row>
    <row r="277" spans="2:27" x14ac:dyDescent="0.25">
      <c r="B277" s="60" t="s">
        <v>337</v>
      </c>
      <c r="C277" s="30" t="s">
        <v>308</v>
      </c>
      <c r="D277" s="30"/>
      <c r="E277" s="72" t="str">
        <f>IF($E$13="Ja", IF(VLOOKUP(B277,'(2) Gegevens per set'!B:V, 3, FALSE) = "", "", VLOOKUP(B277,'(2) Gegevens per set'!B:V, 3, FALSE)), "")</f>
        <v/>
      </c>
      <c r="F277" s="72" t="str">
        <f>IF($F$13="Ja", IF(VLOOKUP(B277,'(2) Gegevens per set'!B:V, 4, FALSE) = "", "", VLOOKUP(B277,'(2) Gegevens per set'!B:V, 4, FALSE)), "")</f>
        <v/>
      </c>
      <c r="G277" s="68" t="str">
        <f>IF($G$13="Ja", IF(VLOOKUP(B277,'(2) Gegevens per set'!B:V, 5, FALSE) = "", "", VLOOKUP(B277,'(2) Gegevens per set'!B:V, 5, FALSE)), "")</f>
        <v/>
      </c>
      <c r="H277" s="64" t="str">
        <f>IF($H$13="Ja", IF(VLOOKUP(B277,'(2) Gegevens per set'!B:V, 6, FALSE) = "", "", VLOOKUP(B277,'(2) Gegevens per set'!B:V, 6, FALSE)), "")</f>
        <v/>
      </c>
      <c r="I277" s="72" t="str">
        <f>IF($I$13="Ja", IF(VLOOKUP(B277,'(2) Gegevens per set'!B:V, 7, FALSE) = "", "", VLOOKUP(B277,'(2) Gegevens per set'!B:V, 7, FALSE)), "")</f>
        <v/>
      </c>
      <c r="J277" s="72" t="str">
        <f>IF($J$13="Ja", IF(VLOOKUP(B277,'(2) Gegevens per set'!B:V, 8, FALSE) = "", "", VLOOKUP(B277,'(2) Gegevens per set'!B:V, 8, FALSE)), "")</f>
        <v/>
      </c>
      <c r="K277" s="64" t="str">
        <f>IF($K$13="Ja", IF(VLOOKUP(B277,'(2) Gegevens per set'!B:V, 9, FALSE) = "", "", VLOOKUP(B277,'(2) Gegevens per set'!B:V, 9, FALSE)), "")</f>
        <v/>
      </c>
      <c r="L277" s="72" t="str">
        <f>IF($L$13="Ja", IF(VLOOKUP(B277,'(2) Gegevens per set'!B:V, 10, FALSE) = "", "", VLOOKUP(B277,'(2) Gegevens per set'!B:V, 10, FALSE)), "")</f>
        <v/>
      </c>
      <c r="M277" s="72" t="str">
        <f>IF($M$13="Ja", IF(VLOOKUP(B277,'(2) Gegevens per set'!B:V, 11, FALSE) = "", "", VLOOKUP(B277,'(2) Gegevens per set'!B:V, 11, FALSE)), "")</f>
        <v/>
      </c>
      <c r="N277" s="64" t="str">
        <f>IF($N$13="Ja", IF(VLOOKUP(B277,'(2) Gegevens per set'!B:V, 12, FALSE) = "", "", VLOOKUP(B277,'(2) Gegevens per set'!B:V, 12, FALSE)), "")</f>
        <v/>
      </c>
      <c r="O277" s="72" t="str">
        <f>IF($O$13="Ja", IF(VLOOKUP(B277,'(2) Gegevens per set'!B:V, 13, FALSE) = "", "", VLOOKUP(B277,'(2) Gegevens per set'!B:V, 13, FALSE)), "")</f>
        <v/>
      </c>
      <c r="P277" s="64" t="str">
        <f>IF($P$13="Ja", IF(VLOOKUP(B277,'(2) Gegevens per set'!B:V, 14, FALSE) = "", "", VLOOKUP(B277,'(2) Gegevens per set'!B:V, 14, FALSE)), "")</f>
        <v/>
      </c>
      <c r="Q277" s="72" t="str">
        <f>IF($Q$13="Ja", IF(VLOOKUP(B277,'(2) Gegevens per set'!B:V, 15, FALSE) = "", "", VLOOKUP(B277,'(2) Gegevens per set'!B:V, 15, FALSE)), "")</f>
        <v/>
      </c>
      <c r="R277" s="64" t="str">
        <f>IF($R$13="Ja", IF(VLOOKUP(B277,'(2) Gegevens per set'!B:V, 16, FALSE) = "", "", VLOOKUP(B277,'(2) Gegevens per set'!B:V, 16, FALSE)), "")</f>
        <v/>
      </c>
      <c r="S277" s="72" t="str">
        <f>IF($S$13="Ja", IF(VLOOKUP(B277,'(2) Gegevens per set'!B:V, 17, FALSE) = "", "", VLOOKUP(B277,'(2) Gegevens per set'!B:V, 17, FALSE)), "")</f>
        <v/>
      </c>
      <c r="T277" s="64" t="str">
        <f>IF($T$13="Ja", IF(VLOOKUP(B277,'(2) Gegevens per set'!B:V, 18, FALSE) = "", "", VLOOKUP(B277,'(2) Gegevens per set'!B:V, 18, FALSE)), "")</f>
        <v/>
      </c>
      <c r="U277" s="72" t="str">
        <f>IF($U$13="Ja", IF(VLOOKUP(B277,'(2) Gegevens per set'!B:V, 19, FALSE) = "", "", VLOOKUP(B277,'(2) Gegevens per set'!B:V, 19, FALSE)), "")</f>
        <v/>
      </c>
      <c r="V277" s="72" t="str">
        <f>IF($V$13="Ja", IF(VLOOKUP(B277,'(2) Gegevens per set'!B:V, 20, FALSE) = "", "", VLOOKUP(B277,'(2) Gegevens per set'!B:V, 20, FALSE)), "")</f>
        <v/>
      </c>
      <c r="W277" s="72" t="str">
        <f>IF($W$13="Ja", IF(VLOOKUP(B277,'(2) Gegevens per set'!B:V, 21, FALSE) = "", "", VLOOKUP(B277,'(2) Gegevens per set'!B:V, 21, FALSE)), "")</f>
        <v/>
      </c>
      <c r="X277" s="83" t="str" cm="1">
        <f t="array" ref="X277">IF($C$6&lt;&gt;"x","",IF(OR(E277:W277&lt;&gt;""),"x",""))</f>
        <v/>
      </c>
      <c r="Y277" s="83" t="str">
        <f>IF($C$8="x", IF(VLOOKUP(B277,'(2) Gegevens per set'!B:Y, 22, FALSE) = "", "", VLOOKUP(B277,'(2) Gegevens per set'!B:Y, 22, FALSE)), "")</f>
        <v/>
      </c>
      <c r="Z277" s="83" t="str">
        <f>IF($C$9="x", IF(VLOOKUP(B277,'(2) Gegevens per set'!B:Y, 23, FALSE) = "", "", VLOOKUP(B277,'(2) Gegevens per set'!B:Y, 23, FALSE)), "")</f>
        <v/>
      </c>
      <c r="AA277" s="83" t="str">
        <f>IF($C$7="x", IF(VLOOKUP(B277,'(2) Gegevens per set'!B:Y, 24, FALSE) = "", "", VLOOKUP(B277,'(2) Gegevens per set'!B:Y, 24, FALSE)), "")</f>
        <v/>
      </c>
    </row>
    <row r="278" spans="2:27" x14ac:dyDescent="0.25">
      <c r="B278" s="60" t="s">
        <v>338</v>
      </c>
      <c r="C278" s="30" t="s">
        <v>42</v>
      </c>
      <c r="D278" s="30"/>
      <c r="E278" s="72" t="str">
        <f>IF($E$13="Ja", IF(VLOOKUP(B278,'(2) Gegevens per set'!B:V, 3, FALSE) = "", "", VLOOKUP(B278,'(2) Gegevens per set'!B:V, 3, FALSE)), "")</f>
        <v/>
      </c>
      <c r="F278" s="72" t="str">
        <f>IF($F$13="Ja", IF(VLOOKUP(B278,'(2) Gegevens per set'!B:V, 4, FALSE) = "", "", VLOOKUP(B278,'(2) Gegevens per set'!B:V, 4, FALSE)), "")</f>
        <v/>
      </c>
      <c r="G278" s="68" t="str">
        <f>IF($G$13="Ja", IF(VLOOKUP(B278,'(2) Gegevens per set'!B:V, 5, FALSE) = "", "", VLOOKUP(B278,'(2) Gegevens per set'!B:V, 5, FALSE)), "")</f>
        <v/>
      </c>
      <c r="H278" s="64" t="str">
        <f>IF($H$13="Ja", IF(VLOOKUP(B278,'(2) Gegevens per set'!B:V, 6, FALSE) = "", "", VLOOKUP(B278,'(2) Gegevens per set'!B:V, 6, FALSE)), "")</f>
        <v/>
      </c>
      <c r="I278" s="72" t="str">
        <f>IF($I$13="Ja", IF(VLOOKUP(B278,'(2) Gegevens per set'!B:V, 7, FALSE) = "", "", VLOOKUP(B278,'(2) Gegevens per set'!B:V, 7, FALSE)), "")</f>
        <v/>
      </c>
      <c r="J278" s="72" t="str">
        <f>IF($J$13="Ja", IF(VLOOKUP(B278,'(2) Gegevens per set'!B:V, 8, FALSE) = "", "", VLOOKUP(B278,'(2) Gegevens per set'!B:V, 8, FALSE)), "")</f>
        <v/>
      </c>
      <c r="K278" s="64" t="str">
        <f>IF($K$13="Ja", IF(VLOOKUP(B278,'(2) Gegevens per set'!B:V, 9, FALSE) = "", "", VLOOKUP(B278,'(2) Gegevens per set'!B:V, 9, FALSE)), "")</f>
        <v/>
      </c>
      <c r="L278" s="72" t="str">
        <f>IF($L$13="Ja", IF(VLOOKUP(B278,'(2) Gegevens per set'!B:V, 10, FALSE) = "", "", VLOOKUP(B278,'(2) Gegevens per set'!B:V, 10, FALSE)), "")</f>
        <v/>
      </c>
      <c r="M278" s="72" t="str">
        <f>IF($M$13="Ja", IF(VLOOKUP(B278,'(2) Gegevens per set'!B:V, 11, FALSE) = "", "", VLOOKUP(B278,'(2) Gegevens per set'!B:V, 11, FALSE)), "")</f>
        <v/>
      </c>
      <c r="N278" s="64" t="str">
        <f>IF($N$13="Ja", IF(VLOOKUP(B278,'(2) Gegevens per set'!B:V, 12, FALSE) = "", "", VLOOKUP(B278,'(2) Gegevens per set'!B:V, 12, FALSE)), "")</f>
        <v/>
      </c>
      <c r="O278" s="72" t="str">
        <f>IF($O$13="Ja", IF(VLOOKUP(B278,'(2) Gegevens per set'!B:V, 13, FALSE) = "", "", VLOOKUP(B278,'(2) Gegevens per set'!B:V, 13, FALSE)), "")</f>
        <v/>
      </c>
      <c r="P278" s="64" t="str">
        <f>IF($P$13="Ja", IF(VLOOKUP(B278,'(2) Gegevens per set'!B:V, 14, FALSE) = "", "", VLOOKUP(B278,'(2) Gegevens per set'!B:V, 14, FALSE)), "")</f>
        <v/>
      </c>
      <c r="Q278" s="72" t="str">
        <f>IF($Q$13="Ja", IF(VLOOKUP(B278,'(2) Gegevens per set'!B:V, 15, FALSE) = "", "", VLOOKUP(B278,'(2) Gegevens per set'!B:V, 15, FALSE)), "")</f>
        <v/>
      </c>
      <c r="R278" s="64" t="str">
        <f>IF($R$13="Ja", IF(VLOOKUP(B278,'(2) Gegevens per set'!B:V, 16, FALSE) = "", "", VLOOKUP(B278,'(2) Gegevens per set'!B:V, 16, FALSE)), "")</f>
        <v/>
      </c>
      <c r="S278" s="72" t="str">
        <f>IF($S$13="Ja", IF(VLOOKUP(B278,'(2) Gegevens per set'!B:V, 17, FALSE) = "", "", VLOOKUP(B278,'(2) Gegevens per set'!B:V, 17, FALSE)), "")</f>
        <v/>
      </c>
      <c r="T278" s="64" t="str">
        <f>IF($T$13="Ja", IF(VLOOKUP(B278,'(2) Gegevens per set'!B:V, 18, FALSE) = "", "", VLOOKUP(B278,'(2) Gegevens per set'!B:V, 18, FALSE)), "")</f>
        <v/>
      </c>
      <c r="U278" s="72" t="str">
        <f>IF($U$13="Ja", IF(VLOOKUP(B278,'(2) Gegevens per set'!B:V, 19, FALSE) = "", "", VLOOKUP(B278,'(2) Gegevens per set'!B:V, 19, FALSE)), "")</f>
        <v/>
      </c>
      <c r="V278" s="72" t="str">
        <f>IF($V$13="Ja", IF(VLOOKUP(B278,'(2) Gegevens per set'!B:V, 20, FALSE) = "", "", VLOOKUP(B278,'(2) Gegevens per set'!B:V, 20, FALSE)), "")</f>
        <v/>
      </c>
      <c r="W278" s="72" t="str">
        <f>IF($W$13="Ja", IF(VLOOKUP(B278,'(2) Gegevens per set'!B:V, 21, FALSE) = "", "", VLOOKUP(B278,'(2) Gegevens per set'!B:V, 21, FALSE)), "")</f>
        <v/>
      </c>
      <c r="X278" s="83" t="str" cm="1">
        <f t="array" ref="X278">IF($C$6&lt;&gt;"x","",IF(OR(E278:W278&lt;&gt;""),"x",""))</f>
        <v/>
      </c>
      <c r="Y278" s="83" t="str">
        <f>IF($C$8="x", IF(VLOOKUP(B278,'(2) Gegevens per set'!B:Y, 22, FALSE) = "", "", VLOOKUP(B278,'(2) Gegevens per set'!B:Y, 22, FALSE)), "")</f>
        <v/>
      </c>
      <c r="Z278" s="83" t="str">
        <f>IF($C$9="x", IF(VLOOKUP(B278,'(2) Gegevens per set'!B:Y, 23, FALSE) = "", "", VLOOKUP(B278,'(2) Gegevens per set'!B:Y, 23, FALSE)), "")</f>
        <v/>
      </c>
      <c r="AA278" s="83" t="str">
        <f>IF($C$7="x", IF(VLOOKUP(B278,'(2) Gegevens per set'!B:Y, 24, FALSE) = "", "", VLOOKUP(B278,'(2) Gegevens per set'!B:Y, 24, FALSE)), "")</f>
        <v/>
      </c>
    </row>
    <row r="279" spans="2:27" x14ac:dyDescent="0.25">
      <c r="B279" s="31" t="s">
        <v>339</v>
      </c>
      <c r="C279" s="59" t="s">
        <v>44</v>
      </c>
      <c r="D279" s="59"/>
      <c r="E279" s="72" t="str">
        <f>IF($E$13="Ja", IF(VLOOKUP(B279,'(2) Gegevens per set'!B:V, 3, FALSE) = "", "", VLOOKUP(B279,'(2) Gegevens per set'!B:V, 3, FALSE)), "")</f>
        <v/>
      </c>
      <c r="F279" s="72" t="str">
        <f>IF($F$13="Ja", IF(VLOOKUP(B279,'(2) Gegevens per set'!B:V, 4, FALSE) = "", "", VLOOKUP(B279,'(2) Gegevens per set'!B:V, 4, FALSE)), "")</f>
        <v/>
      </c>
      <c r="G279" s="68" t="str">
        <f>IF($G$13="Ja", IF(VLOOKUP(B279,'(2) Gegevens per set'!B:V, 5, FALSE) = "", "", VLOOKUP(B279,'(2) Gegevens per set'!B:V, 5, FALSE)), "")</f>
        <v/>
      </c>
      <c r="H279" s="64" t="str">
        <f>IF($H$13="Ja", IF(VLOOKUP(B279,'(2) Gegevens per set'!B:V, 6, FALSE) = "", "", VLOOKUP(B279,'(2) Gegevens per set'!B:V, 6, FALSE)), "")</f>
        <v/>
      </c>
      <c r="I279" s="72" t="str">
        <f>IF($I$13="Ja", IF(VLOOKUP(B279,'(2) Gegevens per set'!B:V, 7, FALSE) = "", "", VLOOKUP(B279,'(2) Gegevens per set'!B:V, 7, FALSE)), "")</f>
        <v/>
      </c>
      <c r="J279" s="72" t="str">
        <f>IF($J$13="Ja", IF(VLOOKUP(B279,'(2) Gegevens per set'!B:V, 8, FALSE) = "", "", VLOOKUP(B279,'(2) Gegevens per set'!B:V, 8, FALSE)), "")</f>
        <v/>
      </c>
      <c r="K279" s="64" t="str">
        <f>IF($K$13="Ja", IF(VLOOKUP(B279,'(2) Gegevens per set'!B:V, 9, FALSE) = "", "", VLOOKUP(B279,'(2) Gegevens per set'!B:V, 9, FALSE)), "")</f>
        <v/>
      </c>
      <c r="L279" s="72" t="str">
        <f>IF($L$13="Ja", IF(VLOOKUP(B279,'(2) Gegevens per set'!B:V, 10, FALSE) = "", "", VLOOKUP(B279,'(2) Gegevens per set'!B:V, 10, FALSE)), "")</f>
        <v/>
      </c>
      <c r="M279" s="72" t="str">
        <f>IF($M$13="Ja", IF(VLOOKUP(B279,'(2) Gegevens per set'!B:V, 11, FALSE) = "", "", VLOOKUP(B279,'(2) Gegevens per set'!B:V, 11, FALSE)), "")</f>
        <v/>
      </c>
      <c r="N279" s="64" t="str">
        <f>IF($N$13="Ja", IF(VLOOKUP(B279,'(2) Gegevens per set'!B:V, 12, FALSE) = "", "", VLOOKUP(B279,'(2) Gegevens per set'!B:V, 12, FALSE)), "")</f>
        <v/>
      </c>
      <c r="O279" s="72" t="str">
        <f>IF($O$13="Ja", IF(VLOOKUP(B279,'(2) Gegevens per set'!B:V, 13, FALSE) = "", "", VLOOKUP(B279,'(2) Gegevens per set'!B:V, 13, FALSE)), "")</f>
        <v/>
      </c>
      <c r="P279" s="64" t="str">
        <f>IF($P$13="Ja", IF(VLOOKUP(B279,'(2) Gegevens per set'!B:V, 14, FALSE) = "", "", VLOOKUP(B279,'(2) Gegevens per set'!B:V, 14, FALSE)), "")</f>
        <v/>
      </c>
      <c r="Q279" s="72" t="str">
        <f>IF($Q$13="Ja", IF(VLOOKUP(B279,'(2) Gegevens per set'!B:V, 15, FALSE) = "", "", VLOOKUP(B279,'(2) Gegevens per set'!B:V, 15, FALSE)), "")</f>
        <v/>
      </c>
      <c r="R279" s="64" t="str">
        <f>IF($R$13="Ja", IF(VLOOKUP(B279,'(2) Gegevens per set'!B:V, 16, FALSE) = "", "", VLOOKUP(B279,'(2) Gegevens per set'!B:V, 16, FALSE)), "")</f>
        <v/>
      </c>
      <c r="S279" s="72" t="str">
        <f>IF($S$13="Ja", IF(VLOOKUP(B279,'(2) Gegevens per set'!B:V, 17, FALSE) = "", "", VLOOKUP(B279,'(2) Gegevens per set'!B:V, 17, FALSE)), "")</f>
        <v/>
      </c>
      <c r="T279" s="64" t="str">
        <f>IF($T$13="Ja", IF(VLOOKUP(B279,'(2) Gegevens per set'!B:V, 18, FALSE) = "", "", VLOOKUP(B279,'(2) Gegevens per set'!B:V, 18, FALSE)), "")</f>
        <v/>
      </c>
      <c r="U279" s="72" t="str">
        <f>IF($U$13="Ja", IF(VLOOKUP(B279,'(2) Gegevens per set'!B:V, 19, FALSE) = "", "", VLOOKUP(B279,'(2) Gegevens per set'!B:V, 19, FALSE)), "")</f>
        <v/>
      </c>
      <c r="V279" s="72" t="str">
        <f>IF($V$13="Ja", IF(VLOOKUP(B279,'(2) Gegevens per set'!B:V, 20, FALSE) = "", "", VLOOKUP(B279,'(2) Gegevens per set'!B:V, 20, FALSE)), "")</f>
        <v/>
      </c>
      <c r="W279" s="72" t="str">
        <f>IF($W$13="Ja", IF(VLOOKUP(B279,'(2) Gegevens per set'!B:V, 21, FALSE) = "", "", VLOOKUP(B279,'(2) Gegevens per set'!B:V, 21, FALSE)), "")</f>
        <v/>
      </c>
      <c r="X279" s="83" t="str" cm="1">
        <f t="array" ref="X279">IF($C$6&lt;&gt;"x","",IF(OR(E279:W279&lt;&gt;""),"x",""))</f>
        <v/>
      </c>
      <c r="Y279" s="83" t="str">
        <f>IF($C$8="x", IF(VLOOKUP(B279,'(2) Gegevens per set'!B:Y, 22, FALSE) = "", "", VLOOKUP(B279,'(2) Gegevens per set'!B:Y, 22, FALSE)), "")</f>
        <v/>
      </c>
      <c r="Z279" s="83" t="str">
        <f>IF($C$9="x", IF(VLOOKUP(B279,'(2) Gegevens per set'!B:Y, 23, FALSE) = "", "", VLOOKUP(B279,'(2) Gegevens per set'!B:Y, 23, FALSE)), "")</f>
        <v/>
      </c>
      <c r="AA279" s="83" t="str">
        <f>IF($C$7="x", IF(VLOOKUP(B279,'(2) Gegevens per set'!B:Y, 24, FALSE) = "", "", VLOOKUP(B279,'(2) Gegevens per set'!B:Y, 24, FALSE)), "")</f>
        <v/>
      </c>
    </row>
    <row r="280" spans="2:27" x14ac:dyDescent="0.25">
      <c r="B280" s="42" t="s">
        <v>340</v>
      </c>
      <c r="C280" s="43"/>
      <c r="D280" s="43"/>
      <c r="E280" s="47" t="str">
        <f>IF($E$13="Ja", IF(VLOOKUP(B280,'(2) Gegevens per set'!B:V, 3, FALSE) = "", "", VLOOKUP(B280,'(2) Gegevens per set'!B:V, 3, FALSE)), "")</f>
        <v/>
      </c>
      <c r="F280" s="47" t="str">
        <f>IF($F$13="Ja", IF(VLOOKUP(B280,'(2) Gegevens per set'!B:V, 4, FALSE) = "", "", VLOOKUP(B280,'(2) Gegevens per set'!B:V, 4, FALSE)), "")</f>
        <v/>
      </c>
      <c r="G280" s="47" t="str">
        <f>IF($G$13="Ja", IF(VLOOKUP(B280,'(2) Gegevens per set'!B:V, 5, FALSE) = "", "", VLOOKUP(B280,'(2) Gegevens per set'!B:V, 5, FALSE)), "")</f>
        <v/>
      </c>
      <c r="H280" s="47" t="str">
        <f>IF($H$13="Ja", IF(VLOOKUP(B280,'(2) Gegevens per set'!B:V, 6, FALSE) = "", "", VLOOKUP(B280,'(2) Gegevens per set'!B:V, 6, FALSE)), "")</f>
        <v/>
      </c>
      <c r="I280" s="47" t="str">
        <f>IF($I$13="Ja", IF(VLOOKUP(B280,'(2) Gegevens per set'!B:V, 7, FALSE) = "", "", VLOOKUP(B280,'(2) Gegevens per set'!B:V, 7, FALSE)), "")</f>
        <v/>
      </c>
      <c r="J280" s="47" t="str">
        <f>IF($J$13="Ja", IF(VLOOKUP(B280,'(2) Gegevens per set'!B:V, 8, FALSE) = "", "", VLOOKUP(B280,'(2) Gegevens per set'!B:V, 8, FALSE)), "")</f>
        <v/>
      </c>
      <c r="K280" s="47" t="str">
        <f>IF($K$13="Ja", IF(VLOOKUP(B280,'(2) Gegevens per set'!B:V, 9, FALSE) = "", "", VLOOKUP(B280,'(2) Gegevens per set'!B:V, 9, FALSE)), "")</f>
        <v/>
      </c>
      <c r="L280" s="47" t="str">
        <f>IF($L$13="Ja", IF(VLOOKUP(B280,'(2) Gegevens per set'!B:V, 10, FALSE) = "", "", VLOOKUP(B280,'(2) Gegevens per set'!B:V, 10, FALSE)), "")</f>
        <v/>
      </c>
      <c r="M280" s="47" t="str">
        <f>IF($M$13="Ja", IF(VLOOKUP(B280,'(2) Gegevens per set'!B:V, 11, FALSE) = "", "", VLOOKUP(B280,'(2) Gegevens per set'!B:V, 11, FALSE)), "")</f>
        <v/>
      </c>
      <c r="N280" s="47" t="str">
        <f>IF($N$13="Ja", IF(VLOOKUP(B280,'(2) Gegevens per set'!B:V, 12, FALSE) = "", "", VLOOKUP(B280,'(2) Gegevens per set'!B:V, 12, FALSE)), "")</f>
        <v/>
      </c>
      <c r="O280" s="47" t="str">
        <f>IF($O$13="Ja", IF(VLOOKUP(B280,'(2) Gegevens per set'!B:V, 13, FALSE) = "", "", VLOOKUP(B280,'(2) Gegevens per set'!B:V, 13, FALSE)), "")</f>
        <v/>
      </c>
      <c r="P280" s="47" t="str">
        <f>IF($P$13="Ja", IF(VLOOKUP(B280,'(2) Gegevens per set'!B:V, 14, FALSE) = "", "", VLOOKUP(B280,'(2) Gegevens per set'!B:V, 14, FALSE)), "")</f>
        <v/>
      </c>
      <c r="Q280" s="47" t="str">
        <f>IF($Q$13="Ja", IF(VLOOKUP(B280,'(2) Gegevens per set'!B:V, 15, FALSE) = "", "", VLOOKUP(B280,'(2) Gegevens per set'!B:V, 15, FALSE)), "")</f>
        <v/>
      </c>
      <c r="R280" s="47" t="str">
        <f>IF($R$13="Ja", IF(VLOOKUP(B280,'(2) Gegevens per set'!B:V, 16, FALSE) = "", "", VLOOKUP(B280,'(2) Gegevens per set'!B:V, 16, FALSE)), "")</f>
        <v/>
      </c>
      <c r="S280" s="47" t="str">
        <f>IF($S$13="Ja", IF(VLOOKUP(B280,'(2) Gegevens per set'!B:V, 17, FALSE) = "", "", VLOOKUP(B280,'(2) Gegevens per set'!B:V, 17, FALSE)), "")</f>
        <v/>
      </c>
      <c r="T280" s="47" t="str">
        <f>IF($T$13="Ja", IF(VLOOKUP(B280,'(2) Gegevens per set'!B:V, 18, FALSE) = "", "", VLOOKUP(B280,'(2) Gegevens per set'!B:V, 18, FALSE)), "")</f>
        <v/>
      </c>
      <c r="U280" s="47" t="str">
        <f>IF($U$13="Ja", IF(VLOOKUP(B280,'(2) Gegevens per set'!B:V, 19, FALSE) = "", "", VLOOKUP(B280,'(2) Gegevens per set'!B:V, 19, FALSE)), "")</f>
        <v/>
      </c>
      <c r="V280" s="47" t="str">
        <f>IF($V$13="Ja", IF(VLOOKUP(B280,'(2) Gegevens per set'!B:V, 20, FALSE) = "", "", VLOOKUP(B280,'(2) Gegevens per set'!B:V, 20, FALSE)), "")</f>
        <v/>
      </c>
      <c r="W280" s="47" t="str">
        <f>IF($W$13="Ja", IF(VLOOKUP(B280,'(2) Gegevens per set'!B:V, 21, FALSE) = "", "", VLOOKUP(B280,'(2) Gegevens per set'!B:V, 21, FALSE)), "")</f>
        <v/>
      </c>
      <c r="X280" s="81" t="str" cm="1">
        <f t="array" ref="X280">IF($C$6&lt;&gt;"x","",IF(OR(E280:W280&lt;&gt;""),"x",""))</f>
        <v/>
      </c>
      <c r="Y280" s="81" t="str">
        <f>IF($C$8="x", IF(VLOOKUP(B280,'(2) Gegevens per set'!B:Y, 22, FALSE) = "", "", VLOOKUP(B280,'(2) Gegevens per set'!B:Y, 22, FALSE)), "")</f>
        <v/>
      </c>
      <c r="Z280" s="81" t="str">
        <f>IF($C$9="x", IF(VLOOKUP(B280,'(2) Gegevens per set'!B:Y, 23, FALSE) = "", "", VLOOKUP(B280,'(2) Gegevens per set'!B:Y, 23, FALSE)), "")</f>
        <v/>
      </c>
      <c r="AA280" s="81" t="str">
        <f>IF($C$7="x", IF(VLOOKUP(B280,'(2) Gegevens per set'!B:Y, 24, FALSE) = "", "", VLOOKUP(B280,'(2) Gegevens per set'!B:Y, 24, FALSE)), "")</f>
        <v/>
      </c>
    </row>
    <row r="281" spans="2:27" x14ac:dyDescent="0.25">
      <c r="B281" s="60" t="s">
        <v>341</v>
      </c>
      <c r="C281" s="30" t="s">
        <v>6</v>
      </c>
      <c r="D281" s="30"/>
      <c r="E281" s="72" t="str">
        <f>IF($E$13="Ja", IF(VLOOKUP(B281,'(2) Gegevens per set'!B:V, 3, FALSE) = "", "", VLOOKUP(B281,'(2) Gegevens per set'!B:V, 3, FALSE)), "")</f>
        <v/>
      </c>
      <c r="F281" s="72" t="str">
        <f>IF($F$13="Ja", IF(VLOOKUP(B281,'(2) Gegevens per set'!B:V, 4, FALSE) = "", "", VLOOKUP(B281,'(2) Gegevens per set'!B:V, 4, FALSE)), "")</f>
        <v/>
      </c>
      <c r="G281" s="68" t="str">
        <f>IF($G$13="Ja", IF(VLOOKUP(B281,'(2) Gegevens per set'!B:V, 5, FALSE) = "", "", VLOOKUP(B281,'(2) Gegevens per set'!B:V, 5, FALSE)), "")</f>
        <v/>
      </c>
      <c r="H281" s="64" t="str">
        <f>IF($H$13="Ja", IF(VLOOKUP(B281,'(2) Gegevens per set'!B:V, 6, FALSE) = "", "", VLOOKUP(B281,'(2) Gegevens per set'!B:V, 6, FALSE)), "")</f>
        <v/>
      </c>
      <c r="I281" s="72" t="str">
        <f>IF($I$13="Ja", IF(VLOOKUP(B281,'(2) Gegevens per set'!B:V, 7, FALSE) = "", "", VLOOKUP(B281,'(2) Gegevens per set'!B:V, 7, FALSE)), "")</f>
        <v/>
      </c>
      <c r="J281" s="72" t="str">
        <f>IF($J$13="Ja", IF(VLOOKUP(B281,'(2) Gegevens per set'!B:V, 8, FALSE) = "", "", VLOOKUP(B281,'(2) Gegevens per set'!B:V, 8, FALSE)), "")</f>
        <v/>
      </c>
      <c r="K281" s="64" t="str">
        <f>IF($K$13="Ja", IF(VLOOKUP(B281,'(2) Gegevens per set'!B:V, 9, FALSE) = "", "", VLOOKUP(B281,'(2) Gegevens per set'!B:V, 9, FALSE)), "")</f>
        <v/>
      </c>
      <c r="L281" s="72" t="str">
        <f>IF($L$13="Ja", IF(VLOOKUP(B281,'(2) Gegevens per set'!B:V, 10, FALSE) = "", "", VLOOKUP(B281,'(2) Gegevens per set'!B:V, 10, FALSE)), "")</f>
        <v/>
      </c>
      <c r="M281" s="72" t="str">
        <f>IF($M$13="Ja", IF(VLOOKUP(B281,'(2) Gegevens per set'!B:V, 11, FALSE) = "", "", VLOOKUP(B281,'(2) Gegevens per set'!B:V, 11, FALSE)), "")</f>
        <v/>
      </c>
      <c r="N281" s="64" t="str">
        <f>IF($N$13="Ja", IF(VLOOKUP(B281,'(2) Gegevens per set'!B:V, 12, FALSE) = "", "", VLOOKUP(B281,'(2) Gegevens per set'!B:V, 12, FALSE)), "")</f>
        <v/>
      </c>
      <c r="O281" s="72" t="str">
        <f>IF($O$13="Ja", IF(VLOOKUP(B281,'(2) Gegevens per set'!B:V, 13, FALSE) = "", "", VLOOKUP(B281,'(2) Gegevens per set'!B:V, 13, FALSE)), "")</f>
        <v/>
      </c>
      <c r="P281" s="64" t="str">
        <f>IF($P$13="Ja", IF(VLOOKUP(B281,'(2) Gegevens per set'!B:V, 14, FALSE) = "", "", VLOOKUP(B281,'(2) Gegevens per set'!B:V, 14, FALSE)), "")</f>
        <v/>
      </c>
      <c r="Q281" s="72" t="str">
        <f>IF($Q$13="Ja", IF(VLOOKUP(B281,'(2) Gegevens per set'!B:V, 15, FALSE) = "", "", VLOOKUP(B281,'(2) Gegevens per set'!B:V, 15, FALSE)), "")</f>
        <v/>
      </c>
      <c r="R281" s="64" t="str">
        <f>IF($R$13="Ja", IF(VLOOKUP(B281,'(2) Gegevens per set'!B:V, 16, FALSE) = "", "", VLOOKUP(B281,'(2) Gegevens per set'!B:V, 16, FALSE)), "")</f>
        <v/>
      </c>
      <c r="S281" s="72" t="str">
        <f>IF($S$13="Ja", IF(VLOOKUP(B281,'(2) Gegevens per set'!B:V, 17, FALSE) = "", "", VLOOKUP(B281,'(2) Gegevens per set'!B:V, 17, FALSE)), "")</f>
        <v>x</v>
      </c>
      <c r="T281" s="64" t="str">
        <f>IF($T$13="Ja", IF(VLOOKUP(B281,'(2) Gegevens per set'!B:V, 18, FALSE) = "", "", VLOOKUP(B281,'(2) Gegevens per set'!B:V, 18, FALSE)), "")</f>
        <v/>
      </c>
      <c r="U281" s="72" t="str">
        <f>IF($U$13="Ja", IF(VLOOKUP(B281,'(2) Gegevens per set'!B:V, 19, FALSE) = "", "", VLOOKUP(B281,'(2) Gegevens per set'!B:V, 19, FALSE)), "")</f>
        <v/>
      </c>
      <c r="V281" s="72" t="str">
        <f>IF($V$13="Ja", IF(VLOOKUP(B281,'(2) Gegevens per set'!B:V, 20, FALSE) = "", "", VLOOKUP(B281,'(2) Gegevens per set'!B:V, 20, FALSE)), "")</f>
        <v/>
      </c>
      <c r="W281" s="72" t="str">
        <f>IF($W$13="Ja", IF(VLOOKUP(B281,'(2) Gegevens per set'!B:V, 21, FALSE) = "", "", VLOOKUP(B281,'(2) Gegevens per set'!B:V, 21, FALSE)), "")</f>
        <v/>
      </c>
      <c r="X281" s="83" t="str" cm="1">
        <f t="array" ref="X281">IF($C$6&lt;&gt;"x","",IF(OR(E281:W281&lt;&gt;""),"x",""))</f>
        <v>x</v>
      </c>
      <c r="Y281" s="83" t="str">
        <f>IF($C$8="x", IF(VLOOKUP(B281,'(2) Gegevens per set'!B:Y, 22, FALSE) = "", "", VLOOKUP(B281,'(2) Gegevens per set'!B:Y, 22, FALSE)), "")</f>
        <v/>
      </c>
      <c r="Z281" s="83" t="str">
        <f>IF($C$9="x", IF(VLOOKUP(B281,'(2) Gegevens per set'!B:Y, 23, FALSE) = "", "", VLOOKUP(B281,'(2) Gegevens per set'!B:Y, 23, FALSE)), "")</f>
        <v/>
      </c>
      <c r="AA281" s="83" t="str">
        <f>IF($C$7="x", IF(VLOOKUP(B281,'(2) Gegevens per set'!B:Y, 24, FALSE) = "", "", VLOOKUP(B281,'(2) Gegevens per set'!B:Y, 24, FALSE)), "")</f>
        <v/>
      </c>
    </row>
    <row r="282" spans="2:27" x14ac:dyDescent="0.25">
      <c r="B282" s="60" t="s">
        <v>342</v>
      </c>
      <c r="C282" s="30" t="s">
        <v>8</v>
      </c>
      <c r="D282" s="30"/>
      <c r="E282" s="72" t="str">
        <f>IF($E$13="Ja", IF(VLOOKUP(B282,'(2) Gegevens per set'!B:V, 3, FALSE) = "", "", VLOOKUP(B282,'(2) Gegevens per set'!B:V, 3, FALSE)), "")</f>
        <v/>
      </c>
      <c r="F282" s="72" t="str">
        <f>IF($F$13="Ja", IF(VLOOKUP(B282,'(2) Gegevens per set'!B:V, 4, FALSE) = "", "", VLOOKUP(B282,'(2) Gegevens per set'!B:V, 4, FALSE)), "")</f>
        <v/>
      </c>
      <c r="G282" s="68" t="str">
        <f>IF($G$13="Ja", IF(VLOOKUP(B282,'(2) Gegevens per set'!B:V, 5, FALSE) = "", "", VLOOKUP(B282,'(2) Gegevens per set'!B:V, 5, FALSE)), "")</f>
        <v/>
      </c>
      <c r="H282" s="64" t="str">
        <f>IF($H$13="Ja", IF(VLOOKUP(B282,'(2) Gegevens per set'!B:V, 6, FALSE) = "", "", VLOOKUP(B282,'(2) Gegevens per set'!B:V, 6, FALSE)), "")</f>
        <v/>
      </c>
      <c r="I282" s="72" t="str">
        <f>IF($I$13="Ja", IF(VLOOKUP(B282,'(2) Gegevens per set'!B:V, 7, FALSE) = "", "", VLOOKUP(B282,'(2) Gegevens per set'!B:V, 7, FALSE)), "")</f>
        <v/>
      </c>
      <c r="J282" s="72" t="str">
        <f>IF($J$13="Ja", IF(VLOOKUP(B282,'(2) Gegevens per set'!B:V, 8, FALSE) = "", "", VLOOKUP(B282,'(2) Gegevens per set'!B:V, 8, FALSE)), "")</f>
        <v/>
      </c>
      <c r="K282" s="64" t="str">
        <f>IF($K$13="Ja", IF(VLOOKUP(B282,'(2) Gegevens per set'!B:V, 9, FALSE) = "", "", VLOOKUP(B282,'(2) Gegevens per set'!B:V, 9, FALSE)), "")</f>
        <v/>
      </c>
      <c r="L282" s="72" t="str">
        <f>IF($L$13="Ja", IF(VLOOKUP(B282,'(2) Gegevens per set'!B:V, 10, FALSE) = "", "", VLOOKUP(B282,'(2) Gegevens per set'!B:V, 10, FALSE)), "")</f>
        <v/>
      </c>
      <c r="M282" s="72" t="str">
        <f>IF($M$13="Ja", IF(VLOOKUP(B282,'(2) Gegevens per set'!B:V, 11, FALSE) = "", "", VLOOKUP(B282,'(2) Gegevens per set'!B:V, 11, FALSE)), "")</f>
        <v/>
      </c>
      <c r="N282" s="64" t="str">
        <f>IF($N$13="Ja", IF(VLOOKUP(B282,'(2) Gegevens per set'!B:V, 12, FALSE) = "", "", VLOOKUP(B282,'(2) Gegevens per set'!B:V, 12, FALSE)), "")</f>
        <v/>
      </c>
      <c r="O282" s="72" t="str">
        <f>IF($O$13="Ja", IF(VLOOKUP(B282,'(2) Gegevens per set'!B:V, 13, FALSE) = "", "", VLOOKUP(B282,'(2) Gegevens per set'!B:V, 13, FALSE)), "")</f>
        <v/>
      </c>
      <c r="P282" s="64" t="str">
        <f>IF($P$13="Ja", IF(VLOOKUP(B282,'(2) Gegevens per set'!B:V, 14, FALSE) = "", "", VLOOKUP(B282,'(2) Gegevens per set'!B:V, 14, FALSE)), "")</f>
        <v/>
      </c>
      <c r="Q282" s="72" t="str">
        <f>IF($Q$13="Ja", IF(VLOOKUP(B282,'(2) Gegevens per set'!B:V, 15, FALSE) = "", "", VLOOKUP(B282,'(2) Gegevens per set'!B:V, 15, FALSE)), "")</f>
        <v/>
      </c>
      <c r="R282" s="64" t="str">
        <f>IF($R$13="Ja", IF(VLOOKUP(B282,'(2) Gegevens per set'!B:V, 16, FALSE) = "", "", VLOOKUP(B282,'(2) Gegevens per set'!B:V, 16, FALSE)), "")</f>
        <v/>
      </c>
      <c r="S282" s="72" t="str">
        <f>IF($S$13="Ja", IF(VLOOKUP(B282,'(2) Gegevens per set'!B:V, 17, FALSE) = "", "", VLOOKUP(B282,'(2) Gegevens per set'!B:V, 17, FALSE)), "")</f>
        <v>x</v>
      </c>
      <c r="T282" s="64" t="str">
        <f>IF($T$13="Ja", IF(VLOOKUP(B282,'(2) Gegevens per set'!B:V, 18, FALSE) = "", "", VLOOKUP(B282,'(2) Gegevens per set'!B:V, 18, FALSE)), "")</f>
        <v/>
      </c>
      <c r="U282" s="72" t="str">
        <f>IF($U$13="Ja", IF(VLOOKUP(B282,'(2) Gegevens per set'!B:V, 19, FALSE) = "", "", VLOOKUP(B282,'(2) Gegevens per set'!B:V, 19, FALSE)), "")</f>
        <v/>
      </c>
      <c r="V282" s="72" t="str">
        <f>IF($V$13="Ja", IF(VLOOKUP(B282,'(2) Gegevens per set'!B:V, 20, FALSE) = "", "", VLOOKUP(B282,'(2) Gegevens per set'!B:V, 20, FALSE)), "")</f>
        <v/>
      </c>
      <c r="W282" s="72" t="str">
        <f>IF($W$13="Ja", IF(VLOOKUP(B282,'(2) Gegevens per set'!B:V, 21, FALSE) = "", "", VLOOKUP(B282,'(2) Gegevens per set'!B:V, 21, FALSE)), "")</f>
        <v/>
      </c>
      <c r="X282" s="83" t="str" cm="1">
        <f t="array" ref="X282">IF($C$6&lt;&gt;"x","",IF(OR(E282:W282&lt;&gt;""),"x",""))</f>
        <v>x</v>
      </c>
      <c r="Y282" s="83" t="str">
        <f>IF($C$8="x", IF(VLOOKUP(B282,'(2) Gegevens per set'!B:Y, 22, FALSE) = "", "", VLOOKUP(B282,'(2) Gegevens per set'!B:Y, 22, FALSE)), "")</f>
        <v/>
      </c>
      <c r="Z282" s="83" t="str">
        <f>IF($C$9="x", IF(VLOOKUP(B282,'(2) Gegevens per set'!B:Y, 23, FALSE) = "", "", VLOOKUP(B282,'(2) Gegevens per set'!B:Y, 23, FALSE)), "")</f>
        <v/>
      </c>
      <c r="AA282" s="83" t="str">
        <f>IF($C$7="x", IF(VLOOKUP(B282,'(2) Gegevens per set'!B:Y, 24, FALSE) = "", "", VLOOKUP(B282,'(2) Gegevens per set'!B:Y, 24, FALSE)), "")</f>
        <v/>
      </c>
    </row>
    <row r="283" spans="2:27" x14ac:dyDescent="0.25">
      <c r="B283" s="60" t="s">
        <v>343</v>
      </c>
      <c r="C283" s="30" t="s">
        <v>10</v>
      </c>
      <c r="D283" s="30"/>
      <c r="E283" s="72" t="str">
        <f>IF($E$13="Ja", IF(VLOOKUP(B283,'(2) Gegevens per set'!B:V, 3, FALSE) = "", "", VLOOKUP(B283,'(2) Gegevens per set'!B:V, 3, FALSE)), "")</f>
        <v/>
      </c>
      <c r="F283" s="72" t="str">
        <f>IF($F$13="Ja", IF(VLOOKUP(B283,'(2) Gegevens per set'!B:V, 4, FALSE) = "", "", VLOOKUP(B283,'(2) Gegevens per set'!B:V, 4, FALSE)), "")</f>
        <v/>
      </c>
      <c r="G283" s="68" t="str">
        <f>IF($G$13="Ja", IF(VLOOKUP(B283,'(2) Gegevens per set'!B:V, 5, FALSE) = "", "", VLOOKUP(B283,'(2) Gegevens per set'!B:V, 5, FALSE)), "")</f>
        <v/>
      </c>
      <c r="H283" s="64" t="str">
        <f>IF($H$13="Ja", IF(VLOOKUP(B283,'(2) Gegevens per set'!B:V, 6, FALSE) = "", "", VLOOKUP(B283,'(2) Gegevens per set'!B:V, 6, FALSE)), "")</f>
        <v/>
      </c>
      <c r="I283" s="72" t="str">
        <f>IF($I$13="Ja", IF(VLOOKUP(B283,'(2) Gegevens per set'!B:V, 7, FALSE) = "", "", VLOOKUP(B283,'(2) Gegevens per set'!B:V, 7, FALSE)), "")</f>
        <v/>
      </c>
      <c r="J283" s="72" t="str">
        <f>IF($J$13="Ja", IF(VLOOKUP(B283,'(2) Gegevens per set'!B:V, 8, FALSE) = "", "", VLOOKUP(B283,'(2) Gegevens per set'!B:V, 8, FALSE)), "")</f>
        <v/>
      </c>
      <c r="K283" s="64" t="str">
        <f>IF($K$13="Ja", IF(VLOOKUP(B283,'(2) Gegevens per set'!B:V, 9, FALSE) = "", "", VLOOKUP(B283,'(2) Gegevens per set'!B:V, 9, FALSE)), "")</f>
        <v/>
      </c>
      <c r="L283" s="72" t="str">
        <f>IF($L$13="Ja", IF(VLOOKUP(B283,'(2) Gegevens per set'!B:V, 10, FALSE) = "", "", VLOOKUP(B283,'(2) Gegevens per set'!B:V, 10, FALSE)), "")</f>
        <v/>
      </c>
      <c r="M283" s="72" t="str">
        <f>IF($M$13="Ja", IF(VLOOKUP(B283,'(2) Gegevens per set'!B:V, 11, FALSE) = "", "", VLOOKUP(B283,'(2) Gegevens per set'!B:V, 11, FALSE)), "")</f>
        <v/>
      </c>
      <c r="N283" s="64" t="str">
        <f>IF($N$13="Ja", IF(VLOOKUP(B283,'(2) Gegevens per set'!B:V, 12, FALSE) = "", "", VLOOKUP(B283,'(2) Gegevens per set'!B:V, 12, FALSE)), "")</f>
        <v/>
      </c>
      <c r="O283" s="72" t="str">
        <f>IF($O$13="Ja", IF(VLOOKUP(B283,'(2) Gegevens per set'!B:V, 13, FALSE) = "", "", VLOOKUP(B283,'(2) Gegevens per set'!B:V, 13, FALSE)), "")</f>
        <v/>
      </c>
      <c r="P283" s="64" t="str">
        <f>IF($P$13="Ja", IF(VLOOKUP(B283,'(2) Gegevens per set'!B:V, 14, FALSE) = "", "", VLOOKUP(B283,'(2) Gegevens per set'!B:V, 14, FALSE)), "")</f>
        <v/>
      </c>
      <c r="Q283" s="72" t="str">
        <f>IF($Q$13="Ja", IF(VLOOKUP(B283,'(2) Gegevens per set'!B:V, 15, FALSE) = "", "", VLOOKUP(B283,'(2) Gegevens per set'!B:V, 15, FALSE)), "")</f>
        <v/>
      </c>
      <c r="R283" s="64" t="str">
        <f>IF($R$13="Ja", IF(VLOOKUP(B283,'(2) Gegevens per set'!B:V, 16, FALSE) = "", "", VLOOKUP(B283,'(2) Gegevens per set'!B:V, 16, FALSE)), "")</f>
        <v/>
      </c>
      <c r="S283" s="72" t="str">
        <f>IF($S$13="Ja", IF(VLOOKUP(B283,'(2) Gegevens per set'!B:V, 17, FALSE) = "", "", VLOOKUP(B283,'(2) Gegevens per set'!B:V, 17, FALSE)), "")</f>
        <v>x</v>
      </c>
      <c r="T283" s="64" t="str">
        <f>IF($T$13="Ja", IF(VLOOKUP(B283,'(2) Gegevens per set'!B:V, 18, FALSE) = "", "", VLOOKUP(B283,'(2) Gegevens per set'!B:V, 18, FALSE)), "")</f>
        <v/>
      </c>
      <c r="U283" s="72" t="str">
        <f>IF($U$13="Ja", IF(VLOOKUP(B283,'(2) Gegevens per set'!B:V, 19, FALSE) = "", "", VLOOKUP(B283,'(2) Gegevens per set'!B:V, 19, FALSE)), "")</f>
        <v/>
      </c>
      <c r="V283" s="72" t="str">
        <f>IF($V$13="Ja", IF(VLOOKUP(B283,'(2) Gegevens per set'!B:V, 20, FALSE) = "", "", VLOOKUP(B283,'(2) Gegevens per set'!B:V, 20, FALSE)), "")</f>
        <v/>
      </c>
      <c r="W283" s="72" t="str">
        <f>IF($W$13="Ja", IF(VLOOKUP(B283,'(2) Gegevens per set'!B:V, 21, FALSE) = "", "", VLOOKUP(B283,'(2) Gegevens per set'!B:V, 21, FALSE)), "")</f>
        <v/>
      </c>
      <c r="X283" s="83" t="str" cm="1">
        <f t="array" ref="X283">IF($C$6&lt;&gt;"x","",IF(OR(E283:W283&lt;&gt;""),"x",""))</f>
        <v>x</v>
      </c>
      <c r="Y283" s="83" t="str">
        <f>IF($C$8="x", IF(VLOOKUP(B283,'(2) Gegevens per set'!B:Y, 22, FALSE) = "", "", VLOOKUP(B283,'(2) Gegevens per set'!B:Y, 22, FALSE)), "")</f>
        <v/>
      </c>
      <c r="Z283" s="83" t="str">
        <f>IF($C$9="x", IF(VLOOKUP(B283,'(2) Gegevens per set'!B:Y, 23, FALSE) = "", "", VLOOKUP(B283,'(2) Gegevens per set'!B:Y, 23, FALSE)), "")</f>
        <v/>
      </c>
      <c r="AA283" s="83" t="str">
        <f>IF($C$7="x", IF(VLOOKUP(B283,'(2) Gegevens per set'!B:Y, 24, FALSE) = "", "", VLOOKUP(B283,'(2) Gegevens per set'!B:Y, 24, FALSE)), "")</f>
        <v/>
      </c>
    </row>
    <row r="284" spans="2:27" x14ac:dyDescent="0.25">
      <c r="B284" s="60" t="s">
        <v>344</v>
      </c>
      <c r="C284" s="30" t="s">
        <v>12</v>
      </c>
      <c r="D284" s="30"/>
      <c r="E284" s="72" t="str">
        <f>IF($E$13="Ja", IF(VLOOKUP(B284,'(2) Gegevens per set'!B:V, 3, FALSE) = "", "", VLOOKUP(B284,'(2) Gegevens per set'!B:V, 3, FALSE)), "")</f>
        <v/>
      </c>
      <c r="F284" s="72" t="str">
        <f>IF($F$13="Ja", IF(VLOOKUP(B284,'(2) Gegevens per set'!B:V, 4, FALSE) = "", "", VLOOKUP(B284,'(2) Gegevens per set'!B:V, 4, FALSE)), "")</f>
        <v/>
      </c>
      <c r="G284" s="68" t="str">
        <f>IF($G$13="Ja", IF(VLOOKUP(B284,'(2) Gegevens per set'!B:V, 5, FALSE) = "", "", VLOOKUP(B284,'(2) Gegevens per set'!B:V, 5, FALSE)), "")</f>
        <v/>
      </c>
      <c r="H284" s="64" t="str">
        <f>IF($H$13="Ja", IF(VLOOKUP(B284,'(2) Gegevens per set'!B:V, 6, FALSE) = "", "", VLOOKUP(B284,'(2) Gegevens per set'!B:V, 6, FALSE)), "")</f>
        <v/>
      </c>
      <c r="I284" s="72" t="str">
        <f>IF($I$13="Ja", IF(VLOOKUP(B284,'(2) Gegevens per set'!B:V, 7, FALSE) = "", "", VLOOKUP(B284,'(2) Gegevens per set'!B:V, 7, FALSE)), "")</f>
        <v/>
      </c>
      <c r="J284" s="72" t="str">
        <f>IF($J$13="Ja", IF(VLOOKUP(B284,'(2) Gegevens per set'!B:V, 8, FALSE) = "", "", VLOOKUP(B284,'(2) Gegevens per set'!B:V, 8, FALSE)), "")</f>
        <v/>
      </c>
      <c r="K284" s="64" t="str">
        <f>IF($K$13="Ja", IF(VLOOKUP(B284,'(2) Gegevens per set'!B:V, 9, FALSE) = "", "", VLOOKUP(B284,'(2) Gegevens per set'!B:V, 9, FALSE)), "")</f>
        <v/>
      </c>
      <c r="L284" s="72" t="str">
        <f>IF($L$13="Ja", IF(VLOOKUP(B284,'(2) Gegevens per set'!B:V, 10, FALSE) = "", "", VLOOKUP(B284,'(2) Gegevens per set'!B:V, 10, FALSE)), "")</f>
        <v/>
      </c>
      <c r="M284" s="72" t="str">
        <f>IF($M$13="Ja", IF(VLOOKUP(B284,'(2) Gegevens per set'!B:V, 11, FALSE) = "", "", VLOOKUP(B284,'(2) Gegevens per set'!B:V, 11, FALSE)), "")</f>
        <v/>
      </c>
      <c r="N284" s="64" t="str">
        <f>IF($N$13="Ja", IF(VLOOKUP(B284,'(2) Gegevens per set'!B:V, 12, FALSE) = "", "", VLOOKUP(B284,'(2) Gegevens per set'!B:V, 12, FALSE)), "")</f>
        <v/>
      </c>
      <c r="O284" s="72" t="str">
        <f>IF($O$13="Ja", IF(VLOOKUP(B284,'(2) Gegevens per set'!B:V, 13, FALSE) = "", "", VLOOKUP(B284,'(2) Gegevens per set'!B:V, 13, FALSE)), "")</f>
        <v/>
      </c>
      <c r="P284" s="64" t="str">
        <f>IF($P$13="Ja", IF(VLOOKUP(B284,'(2) Gegevens per set'!B:V, 14, FALSE) = "", "", VLOOKUP(B284,'(2) Gegevens per set'!B:V, 14, FALSE)), "")</f>
        <v/>
      </c>
      <c r="Q284" s="72" t="str">
        <f>IF($Q$13="Ja", IF(VLOOKUP(B284,'(2) Gegevens per set'!B:V, 15, FALSE) = "", "", VLOOKUP(B284,'(2) Gegevens per set'!B:V, 15, FALSE)), "")</f>
        <v/>
      </c>
      <c r="R284" s="64" t="str">
        <f>IF($R$13="Ja", IF(VLOOKUP(B284,'(2) Gegevens per set'!B:V, 16, FALSE) = "", "", VLOOKUP(B284,'(2) Gegevens per set'!B:V, 16, FALSE)), "")</f>
        <v/>
      </c>
      <c r="S284" s="72" t="str">
        <f>IF($S$13="Ja", IF(VLOOKUP(B284,'(2) Gegevens per set'!B:V, 17, FALSE) = "", "", VLOOKUP(B284,'(2) Gegevens per set'!B:V, 17, FALSE)), "")</f>
        <v/>
      </c>
      <c r="T284" s="64" t="str">
        <f>IF($T$13="Ja", IF(VLOOKUP(B284,'(2) Gegevens per set'!B:V, 18, FALSE) = "", "", VLOOKUP(B284,'(2) Gegevens per set'!B:V, 18, FALSE)), "")</f>
        <v/>
      </c>
      <c r="U284" s="72" t="str">
        <f>IF($U$13="Ja", IF(VLOOKUP(B284,'(2) Gegevens per set'!B:V, 19, FALSE) = "", "", VLOOKUP(B284,'(2) Gegevens per set'!B:V, 19, FALSE)), "")</f>
        <v/>
      </c>
      <c r="V284" s="72" t="str">
        <f>IF($V$13="Ja", IF(VLOOKUP(B284,'(2) Gegevens per set'!B:V, 20, FALSE) = "", "", VLOOKUP(B284,'(2) Gegevens per set'!B:V, 20, FALSE)), "")</f>
        <v/>
      </c>
      <c r="W284" s="72" t="str">
        <f>IF($W$13="Ja", IF(VLOOKUP(B284,'(2) Gegevens per set'!B:V, 21, FALSE) = "", "", VLOOKUP(B284,'(2) Gegevens per set'!B:V, 21, FALSE)), "")</f>
        <v/>
      </c>
      <c r="X284" s="83" t="str" cm="1">
        <f t="array" ref="X284">IF($C$6&lt;&gt;"x","",IF(OR(E284:W284&lt;&gt;""),"x",""))</f>
        <v/>
      </c>
      <c r="Y284" s="83" t="str">
        <f>IF($C$8="x", IF(VLOOKUP(B284,'(2) Gegevens per set'!B:Y, 22, FALSE) = "", "", VLOOKUP(B284,'(2) Gegevens per set'!B:Y, 22, FALSE)), "")</f>
        <v/>
      </c>
      <c r="Z284" s="83" t="str">
        <f>IF($C$9="x", IF(VLOOKUP(B284,'(2) Gegevens per set'!B:Y, 23, FALSE) = "", "", VLOOKUP(B284,'(2) Gegevens per set'!B:Y, 23, FALSE)), "")</f>
        <v/>
      </c>
      <c r="AA284" s="83" t="str">
        <f>IF($C$7="x", IF(VLOOKUP(B284,'(2) Gegevens per set'!B:Y, 24, FALSE) = "", "", VLOOKUP(B284,'(2) Gegevens per set'!B:Y, 24, FALSE)), "")</f>
        <v/>
      </c>
    </row>
    <row r="285" spans="2:27" x14ac:dyDescent="0.25">
      <c r="B285" s="60" t="s">
        <v>345</v>
      </c>
      <c r="C285" s="30" t="s">
        <v>14</v>
      </c>
      <c r="D285" s="30"/>
      <c r="E285" s="72" t="str">
        <f>IF($E$13="Ja", IF(VLOOKUP(B285,'(2) Gegevens per set'!B:V, 3, FALSE) = "", "", VLOOKUP(B285,'(2) Gegevens per set'!B:V, 3, FALSE)), "")</f>
        <v/>
      </c>
      <c r="F285" s="72" t="str">
        <f>IF($F$13="Ja", IF(VLOOKUP(B285,'(2) Gegevens per set'!B:V, 4, FALSE) = "", "", VLOOKUP(B285,'(2) Gegevens per set'!B:V, 4, FALSE)), "")</f>
        <v/>
      </c>
      <c r="G285" s="68" t="str">
        <f>IF($G$13="Ja", IF(VLOOKUP(B285,'(2) Gegevens per set'!B:V, 5, FALSE) = "", "", VLOOKUP(B285,'(2) Gegevens per set'!B:V, 5, FALSE)), "")</f>
        <v/>
      </c>
      <c r="H285" s="64" t="str">
        <f>IF($H$13="Ja", IF(VLOOKUP(B285,'(2) Gegevens per set'!B:V, 6, FALSE) = "", "", VLOOKUP(B285,'(2) Gegevens per set'!B:V, 6, FALSE)), "")</f>
        <v/>
      </c>
      <c r="I285" s="72" t="str">
        <f>IF($I$13="Ja", IF(VLOOKUP(B285,'(2) Gegevens per set'!B:V, 7, FALSE) = "", "", VLOOKUP(B285,'(2) Gegevens per set'!B:V, 7, FALSE)), "")</f>
        <v/>
      </c>
      <c r="J285" s="72" t="str">
        <f>IF($J$13="Ja", IF(VLOOKUP(B285,'(2) Gegevens per set'!B:V, 8, FALSE) = "", "", VLOOKUP(B285,'(2) Gegevens per set'!B:V, 8, FALSE)), "")</f>
        <v/>
      </c>
      <c r="K285" s="64" t="str">
        <f>IF($K$13="Ja", IF(VLOOKUP(B285,'(2) Gegevens per set'!B:V, 9, FALSE) = "", "", VLOOKUP(B285,'(2) Gegevens per set'!B:V, 9, FALSE)), "")</f>
        <v/>
      </c>
      <c r="L285" s="72" t="str">
        <f>IF($L$13="Ja", IF(VLOOKUP(B285,'(2) Gegevens per set'!B:V, 10, FALSE) = "", "", VLOOKUP(B285,'(2) Gegevens per set'!B:V, 10, FALSE)), "")</f>
        <v/>
      </c>
      <c r="M285" s="72" t="str">
        <f>IF($M$13="Ja", IF(VLOOKUP(B285,'(2) Gegevens per set'!B:V, 11, FALSE) = "", "", VLOOKUP(B285,'(2) Gegevens per set'!B:V, 11, FALSE)), "")</f>
        <v/>
      </c>
      <c r="N285" s="64" t="str">
        <f>IF($N$13="Ja", IF(VLOOKUP(B285,'(2) Gegevens per set'!B:V, 12, FALSE) = "", "", VLOOKUP(B285,'(2) Gegevens per set'!B:V, 12, FALSE)), "")</f>
        <v/>
      </c>
      <c r="O285" s="72" t="str">
        <f>IF($O$13="Ja", IF(VLOOKUP(B285,'(2) Gegevens per set'!B:V, 13, FALSE) = "", "", VLOOKUP(B285,'(2) Gegevens per set'!B:V, 13, FALSE)), "")</f>
        <v/>
      </c>
      <c r="P285" s="64" t="str">
        <f>IF($P$13="Ja", IF(VLOOKUP(B285,'(2) Gegevens per set'!B:V, 14, FALSE) = "", "", VLOOKUP(B285,'(2) Gegevens per set'!B:V, 14, FALSE)), "")</f>
        <v/>
      </c>
      <c r="Q285" s="72" t="str">
        <f>IF($Q$13="Ja", IF(VLOOKUP(B285,'(2) Gegevens per set'!B:V, 15, FALSE) = "", "", VLOOKUP(B285,'(2) Gegevens per set'!B:V, 15, FALSE)), "")</f>
        <v/>
      </c>
      <c r="R285" s="64" t="str">
        <f>IF($R$13="Ja", IF(VLOOKUP(B285,'(2) Gegevens per set'!B:V, 16, FALSE) = "", "", VLOOKUP(B285,'(2) Gegevens per set'!B:V, 16, FALSE)), "")</f>
        <v/>
      </c>
      <c r="S285" s="72" t="str">
        <f>IF($S$13="Ja", IF(VLOOKUP(B285,'(2) Gegevens per set'!B:V, 17, FALSE) = "", "", VLOOKUP(B285,'(2) Gegevens per set'!B:V, 17, FALSE)), "")</f>
        <v>x</v>
      </c>
      <c r="T285" s="64" t="str">
        <f>IF($T$13="Ja", IF(VLOOKUP(B285,'(2) Gegevens per set'!B:V, 18, FALSE) = "", "", VLOOKUP(B285,'(2) Gegevens per set'!B:V, 18, FALSE)), "")</f>
        <v/>
      </c>
      <c r="U285" s="72" t="str">
        <f>IF($U$13="Ja", IF(VLOOKUP(B285,'(2) Gegevens per set'!B:V, 19, FALSE) = "", "", VLOOKUP(B285,'(2) Gegevens per set'!B:V, 19, FALSE)), "")</f>
        <v/>
      </c>
      <c r="V285" s="72" t="str">
        <f>IF($V$13="Ja", IF(VLOOKUP(B285,'(2) Gegevens per set'!B:V, 20, FALSE) = "", "", VLOOKUP(B285,'(2) Gegevens per set'!B:V, 20, FALSE)), "")</f>
        <v/>
      </c>
      <c r="W285" s="72" t="str">
        <f>IF($W$13="Ja", IF(VLOOKUP(B285,'(2) Gegevens per set'!B:V, 21, FALSE) = "", "", VLOOKUP(B285,'(2) Gegevens per set'!B:V, 21, FALSE)), "")</f>
        <v/>
      </c>
      <c r="X285" s="83" t="str" cm="1">
        <f t="array" ref="X285">IF($C$6&lt;&gt;"x","",IF(OR(E285:W285&lt;&gt;""),"x",""))</f>
        <v>x</v>
      </c>
      <c r="Y285" s="83" t="str">
        <f>IF($C$8="x", IF(VLOOKUP(B285,'(2) Gegevens per set'!B:Y, 22, FALSE) = "", "", VLOOKUP(B285,'(2) Gegevens per set'!B:Y, 22, FALSE)), "")</f>
        <v/>
      </c>
      <c r="Z285" s="83" t="str">
        <f>IF($C$9="x", IF(VLOOKUP(B285,'(2) Gegevens per set'!B:Y, 23, FALSE) = "", "", VLOOKUP(B285,'(2) Gegevens per set'!B:Y, 23, FALSE)), "")</f>
        <v/>
      </c>
      <c r="AA285" s="83" t="str">
        <f>IF($C$7="x", IF(VLOOKUP(B285,'(2) Gegevens per set'!B:Y, 24, FALSE) = "", "", VLOOKUP(B285,'(2) Gegevens per set'!B:Y, 24, FALSE)), "")</f>
        <v/>
      </c>
    </row>
    <row r="286" spans="2:27" x14ac:dyDescent="0.25">
      <c r="B286" s="60" t="s">
        <v>346</v>
      </c>
      <c r="C286" s="30" t="s">
        <v>16</v>
      </c>
      <c r="D286" s="30"/>
      <c r="E286" s="72" t="str">
        <f>IF($E$13="Ja", IF(VLOOKUP(B286,'(2) Gegevens per set'!B:V, 3, FALSE) = "", "", VLOOKUP(B286,'(2) Gegevens per set'!B:V, 3, FALSE)), "")</f>
        <v/>
      </c>
      <c r="F286" s="72" t="str">
        <f>IF($F$13="Ja", IF(VLOOKUP(B286,'(2) Gegevens per set'!B:V, 4, FALSE) = "", "", VLOOKUP(B286,'(2) Gegevens per set'!B:V, 4, FALSE)), "")</f>
        <v/>
      </c>
      <c r="G286" s="68" t="str">
        <f>IF($G$13="Ja", IF(VLOOKUP(B286,'(2) Gegevens per set'!B:V, 5, FALSE) = "", "", VLOOKUP(B286,'(2) Gegevens per set'!B:V, 5, FALSE)), "")</f>
        <v/>
      </c>
      <c r="H286" s="64" t="str">
        <f>IF($H$13="Ja", IF(VLOOKUP(B286,'(2) Gegevens per set'!B:V, 6, FALSE) = "", "", VLOOKUP(B286,'(2) Gegevens per set'!B:V, 6, FALSE)), "")</f>
        <v/>
      </c>
      <c r="I286" s="72" t="str">
        <f>IF($I$13="Ja", IF(VLOOKUP(B286,'(2) Gegevens per set'!B:V, 7, FALSE) = "", "", VLOOKUP(B286,'(2) Gegevens per set'!B:V, 7, FALSE)), "")</f>
        <v/>
      </c>
      <c r="J286" s="72" t="str">
        <f>IF($J$13="Ja", IF(VLOOKUP(B286,'(2) Gegevens per set'!B:V, 8, FALSE) = "", "", VLOOKUP(B286,'(2) Gegevens per set'!B:V, 8, FALSE)), "")</f>
        <v/>
      </c>
      <c r="K286" s="64" t="str">
        <f>IF($K$13="Ja", IF(VLOOKUP(B286,'(2) Gegevens per set'!B:V, 9, FALSE) = "", "", VLOOKUP(B286,'(2) Gegevens per set'!B:V, 9, FALSE)), "")</f>
        <v/>
      </c>
      <c r="L286" s="72" t="str">
        <f>IF($L$13="Ja", IF(VLOOKUP(B286,'(2) Gegevens per set'!B:V, 10, FALSE) = "", "", VLOOKUP(B286,'(2) Gegevens per set'!B:V, 10, FALSE)), "")</f>
        <v/>
      </c>
      <c r="M286" s="72" t="str">
        <f>IF($M$13="Ja", IF(VLOOKUP(B286,'(2) Gegevens per set'!B:V, 11, FALSE) = "", "", VLOOKUP(B286,'(2) Gegevens per set'!B:V, 11, FALSE)), "")</f>
        <v/>
      </c>
      <c r="N286" s="64" t="str">
        <f>IF($N$13="Ja", IF(VLOOKUP(B286,'(2) Gegevens per set'!B:V, 12, FALSE) = "", "", VLOOKUP(B286,'(2) Gegevens per set'!B:V, 12, FALSE)), "")</f>
        <v/>
      </c>
      <c r="O286" s="72" t="str">
        <f>IF($O$13="Ja", IF(VLOOKUP(B286,'(2) Gegevens per set'!B:V, 13, FALSE) = "", "", VLOOKUP(B286,'(2) Gegevens per set'!B:V, 13, FALSE)), "")</f>
        <v/>
      </c>
      <c r="P286" s="64" t="str">
        <f>IF($P$13="Ja", IF(VLOOKUP(B286,'(2) Gegevens per set'!B:V, 14, FALSE) = "", "", VLOOKUP(B286,'(2) Gegevens per set'!B:V, 14, FALSE)), "")</f>
        <v/>
      </c>
      <c r="Q286" s="72" t="str">
        <f>IF($Q$13="Ja", IF(VLOOKUP(B286,'(2) Gegevens per set'!B:V, 15, FALSE) = "", "", VLOOKUP(B286,'(2) Gegevens per set'!B:V, 15, FALSE)), "")</f>
        <v/>
      </c>
      <c r="R286" s="64" t="str">
        <f>IF($R$13="Ja", IF(VLOOKUP(B286,'(2) Gegevens per set'!B:V, 16, FALSE) = "", "", VLOOKUP(B286,'(2) Gegevens per set'!B:V, 16, FALSE)), "")</f>
        <v/>
      </c>
      <c r="S286" s="72" t="str">
        <f>IF($S$13="Ja", IF(VLOOKUP(B286,'(2) Gegevens per set'!B:V, 17, FALSE) = "", "", VLOOKUP(B286,'(2) Gegevens per set'!B:V, 17, FALSE)), "")</f>
        <v>x</v>
      </c>
      <c r="T286" s="64" t="str">
        <f>IF($T$13="Ja", IF(VLOOKUP(B286,'(2) Gegevens per set'!B:V, 18, FALSE) = "", "", VLOOKUP(B286,'(2) Gegevens per set'!B:V, 18, FALSE)), "")</f>
        <v/>
      </c>
      <c r="U286" s="72" t="str">
        <f>IF($U$13="Ja", IF(VLOOKUP(B286,'(2) Gegevens per set'!B:V, 19, FALSE) = "", "", VLOOKUP(B286,'(2) Gegevens per set'!B:V, 19, FALSE)), "")</f>
        <v/>
      </c>
      <c r="V286" s="72" t="str">
        <f>IF($V$13="Ja", IF(VLOOKUP(B286,'(2) Gegevens per set'!B:V, 20, FALSE) = "", "", VLOOKUP(B286,'(2) Gegevens per set'!B:V, 20, FALSE)), "")</f>
        <v/>
      </c>
      <c r="W286" s="72" t="str">
        <f>IF($W$13="Ja", IF(VLOOKUP(B286,'(2) Gegevens per set'!B:V, 21, FALSE) = "", "", VLOOKUP(B286,'(2) Gegevens per set'!B:V, 21, FALSE)), "")</f>
        <v/>
      </c>
      <c r="X286" s="83" t="str" cm="1">
        <f t="array" ref="X286">IF($C$6&lt;&gt;"x","",IF(OR(E286:W286&lt;&gt;""),"x",""))</f>
        <v>x</v>
      </c>
      <c r="Y286" s="83" t="str">
        <f>IF($C$8="x", IF(VLOOKUP(B286,'(2) Gegevens per set'!B:Y, 22, FALSE) = "", "", VLOOKUP(B286,'(2) Gegevens per set'!B:Y, 22, FALSE)), "")</f>
        <v/>
      </c>
      <c r="Z286" s="83" t="str">
        <f>IF($C$9="x", IF(VLOOKUP(B286,'(2) Gegevens per set'!B:Y, 23, FALSE) = "", "", VLOOKUP(B286,'(2) Gegevens per set'!B:Y, 23, FALSE)), "")</f>
        <v/>
      </c>
      <c r="AA286" s="83" t="str">
        <f>IF($C$7="x", IF(VLOOKUP(B286,'(2) Gegevens per set'!B:Y, 24, FALSE) = "", "", VLOOKUP(B286,'(2) Gegevens per set'!B:Y, 24, FALSE)), "")</f>
        <v/>
      </c>
    </row>
    <row r="287" spans="2:27" x14ac:dyDescent="0.25">
      <c r="B287" s="60" t="s">
        <v>347</v>
      </c>
      <c r="C287" s="30" t="s">
        <v>18</v>
      </c>
      <c r="D287" s="30"/>
      <c r="E287" s="72" t="str">
        <f>IF($E$13="Ja", IF(VLOOKUP(B287,'(2) Gegevens per set'!B:V, 3, FALSE) = "", "", VLOOKUP(B287,'(2) Gegevens per set'!B:V, 3, FALSE)), "")</f>
        <v/>
      </c>
      <c r="F287" s="72" t="str">
        <f>IF($F$13="Ja", IF(VLOOKUP(B287,'(2) Gegevens per set'!B:V, 4, FALSE) = "", "", VLOOKUP(B287,'(2) Gegevens per set'!B:V, 4, FALSE)), "")</f>
        <v/>
      </c>
      <c r="G287" s="68" t="str">
        <f>IF($G$13="Ja", IF(VLOOKUP(B287,'(2) Gegevens per set'!B:V, 5, FALSE) = "", "", VLOOKUP(B287,'(2) Gegevens per set'!B:V, 5, FALSE)), "")</f>
        <v/>
      </c>
      <c r="H287" s="64" t="str">
        <f>IF($H$13="Ja", IF(VLOOKUP(B287,'(2) Gegevens per set'!B:V, 6, FALSE) = "", "", VLOOKUP(B287,'(2) Gegevens per set'!B:V, 6, FALSE)), "")</f>
        <v/>
      </c>
      <c r="I287" s="72" t="str">
        <f>IF($I$13="Ja", IF(VLOOKUP(B287,'(2) Gegevens per set'!B:V, 7, FALSE) = "", "", VLOOKUP(B287,'(2) Gegevens per set'!B:V, 7, FALSE)), "")</f>
        <v/>
      </c>
      <c r="J287" s="72" t="str">
        <f>IF($J$13="Ja", IF(VLOOKUP(B287,'(2) Gegevens per set'!B:V, 8, FALSE) = "", "", VLOOKUP(B287,'(2) Gegevens per set'!B:V, 8, FALSE)), "")</f>
        <v/>
      </c>
      <c r="K287" s="64" t="str">
        <f>IF($K$13="Ja", IF(VLOOKUP(B287,'(2) Gegevens per set'!B:V, 9, FALSE) = "", "", VLOOKUP(B287,'(2) Gegevens per set'!B:V, 9, FALSE)), "")</f>
        <v/>
      </c>
      <c r="L287" s="72" t="str">
        <f>IF($L$13="Ja", IF(VLOOKUP(B287,'(2) Gegevens per set'!B:V, 10, FALSE) = "", "", VLOOKUP(B287,'(2) Gegevens per set'!B:V, 10, FALSE)), "")</f>
        <v/>
      </c>
      <c r="M287" s="72" t="str">
        <f>IF($M$13="Ja", IF(VLOOKUP(B287,'(2) Gegevens per set'!B:V, 11, FALSE) = "", "", VLOOKUP(B287,'(2) Gegevens per set'!B:V, 11, FALSE)), "")</f>
        <v/>
      </c>
      <c r="N287" s="64" t="str">
        <f>IF($N$13="Ja", IF(VLOOKUP(B287,'(2) Gegevens per set'!B:V, 12, FALSE) = "", "", VLOOKUP(B287,'(2) Gegevens per set'!B:V, 12, FALSE)), "")</f>
        <v/>
      </c>
      <c r="O287" s="72" t="str">
        <f>IF($O$13="Ja", IF(VLOOKUP(B287,'(2) Gegevens per set'!B:V, 13, FALSE) = "", "", VLOOKUP(B287,'(2) Gegevens per set'!B:V, 13, FALSE)), "")</f>
        <v/>
      </c>
      <c r="P287" s="64" t="str">
        <f>IF($P$13="Ja", IF(VLOOKUP(B287,'(2) Gegevens per set'!B:V, 14, FALSE) = "", "", VLOOKUP(B287,'(2) Gegevens per set'!B:V, 14, FALSE)), "")</f>
        <v/>
      </c>
      <c r="Q287" s="72" t="str">
        <f>IF($Q$13="Ja", IF(VLOOKUP(B287,'(2) Gegevens per set'!B:V, 15, FALSE) = "", "", VLOOKUP(B287,'(2) Gegevens per set'!B:V, 15, FALSE)), "")</f>
        <v/>
      </c>
      <c r="R287" s="64" t="str">
        <f>IF($R$13="Ja", IF(VLOOKUP(B287,'(2) Gegevens per set'!B:V, 16, FALSE) = "", "", VLOOKUP(B287,'(2) Gegevens per set'!B:V, 16, FALSE)), "")</f>
        <v/>
      </c>
      <c r="S287" s="72" t="str">
        <f>IF($S$13="Ja", IF(VLOOKUP(B287,'(2) Gegevens per set'!B:V, 17, FALSE) = "", "", VLOOKUP(B287,'(2) Gegevens per set'!B:V, 17, FALSE)), "")</f>
        <v>x</v>
      </c>
      <c r="T287" s="64" t="str">
        <f>IF($T$13="Ja", IF(VLOOKUP(B287,'(2) Gegevens per set'!B:V, 18, FALSE) = "", "", VLOOKUP(B287,'(2) Gegevens per set'!B:V, 18, FALSE)), "")</f>
        <v/>
      </c>
      <c r="U287" s="72" t="str">
        <f>IF($U$13="Ja", IF(VLOOKUP(B287,'(2) Gegevens per set'!B:V, 19, FALSE) = "", "", VLOOKUP(B287,'(2) Gegevens per set'!B:V, 19, FALSE)), "")</f>
        <v/>
      </c>
      <c r="V287" s="72" t="str">
        <f>IF($V$13="Ja", IF(VLOOKUP(B287,'(2) Gegevens per set'!B:V, 20, FALSE) = "", "", VLOOKUP(B287,'(2) Gegevens per set'!B:V, 20, FALSE)), "")</f>
        <v/>
      </c>
      <c r="W287" s="72" t="str">
        <f>IF($W$13="Ja", IF(VLOOKUP(B287,'(2) Gegevens per set'!B:V, 21, FALSE) = "", "", VLOOKUP(B287,'(2) Gegevens per set'!B:V, 21, FALSE)), "")</f>
        <v/>
      </c>
      <c r="X287" s="83" t="str" cm="1">
        <f t="array" ref="X287">IF($C$6&lt;&gt;"x","",IF(OR(E287:W287&lt;&gt;""),"x",""))</f>
        <v>x</v>
      </c>
      <c r="Y287" s="83" t="str">
        <f>IF($C$8="x", IF(VLOOKUP(B287,'(2) Gegevens per set'!B:Y, 22, FALSE) = "", "", VLOOKUP(B287,'(2) Gegevens per set'!B:Y, 22, FALSE)), "")</f>
        <v/>
      </c>
      <c r="Z287" s="83" t="str">
        <f>IF($C$9="x", IF(VLOOKUP(B287,'(2) Gegevens per set'!B:Y, 23, FALSE) = "", "", VLOOKUP(B287,'(2) Gegevens per set'!B:Y, 23, FALSE)), "")</f>
        <v/>
      </c>
      <c r="AA287" s="83" t="str">
        <f>IF($C$7="x", IF(VLOOKUP(B287,'(2) Gegevens per set'!B:Y, 24, FALSE) = "", "", VLOOKUP(B287,'(2) Gegevens per set'!B:Y, 24, FALSE)), "")</f>
        <v/>
      </c>
    </row>
    <row r="288" spans="2:27" x14ac:dyDescent="0.25">
      <c r="B288" s="60" t="s">
        <v>348</v>
      </c>
      <c r="C288" s="30" t="s">
        <v>20</v>
      </c>
      <c r="D288" s="30"/>
      <c r="E288" s="72" t="str">
        <f>IF($E$13="Ja", IF(VLOOKUP(B288,'(2) Gegevens per set'!B:V, 3, FALSE) = "", "", VLOOKUP(B288,'(2) Gegevens per set'!B:V, 3, FALSE)), "")</f>
        <v/>
      </c>
      <c r="F288" s="72" t="str">
        <f>IF($F$13="Ja", IF(VLOOKUP(B288,'(2) Gegevens per set'!B:V, 4, FALSE) = "", "", VLOOKUP(B288,'(2) Gegevens per set'!B:V, 4, FALSE)), "")</f>
        <v/>
      </c>
      <c r="G288" s="68" t="str">
        <f>IF($G$13="Ja", IF(VLOOKUP(B288,'(2) Gegevens per set'!B:V, 5, FALSE) = "", "", VLOOKUP(B288,'(2) Gegevens per set'!B:V, 5, FALSE)), "")</f>
        <v/>
      </c>
      <c r="H288" s="64" t="str">
        <f>IF($H$13="Ja", IF(VLOOKUP(B288,'(2) Gegevens per set'!B:V, 6, FALSE) = "", "", VLOOKUP(B288,'(2) Gegevens per set'!B:V, 6, FALSE)), "")</f>
        <v/>
      </c>
      <c r="I288" s="72" t="str">
        <f>IF($I$13="Ja", IF(VLOOKUP(B288,'(2) Gegevens per set'!B:V, 7, FALSE) = "", "", VLOOKUP(B288,'(2) Gegevens per set'!B:V, 7, FALSE)), "")</f>
        <v/>
      </c>
      <c r="J288" s="72" t="str">
        <f>IF($J$13="Ja", IF(VLOOKUP(B288,'(2) Gegevens per set'!B:V, 8, FALSE) = "", "", VLOOKUP(B288,'(2) Gegevens per set'!B:V, 8, FALSE)), "")</f>
        <v/>
      </c>
      <c r="K288" s="64" t="str">
        <f>IF($K$13="Ja", IF(VLOOKUP(B288,'(2) Gegevens per set'!B:V, 9, FALSE) = "", "", VLOOKUP(B288,'(2) Gegevens per set'!B:V, 9, FALSE)), "")</f>
        <v/>
      </c>
      <c r="L288" s="72" t="str">
        <f>IF($L$13="Ja", IF(VLOOKUP(B288,'(2) Gegevens per set'!B:V, 10, FALSE) = "", "", VLOOKUP(B288,'(2) Gegevens per set'!B:V, 10, FALSE)), "")</f>
        <v/>
      </c>
      <c r="M288" s="72" t="str">
        <f>IF($M$13="Ja", IF(VLOOKUP(B288,'(2) Gegevens per set'!B:V, 11, FALSE) = "", "", VLOOKUP(B288,'(2) Gegevens per set'!B:V, 11, FALSE)), "")</f>
        <v/>
      </c>
      <c r="N288" s="64" t="str">
        <f>IF($N$13="Ja", IF(VLOOKUP(B288,'(2) Gegevens per set'!B:V, 12, FALSE) = "", "", VLOOKUP(B288,'(2) Gegevens per set'!B:V, 12, FALSE)), "")</f>
        <v/>
      </c>
      <c r="O288" s="72" t="str">
        <f>IF($O$13="Ja", IF(VLOOKUP(B288,'(2) Gegevens per set'!B:V, 13, FALSE) = "", "", VLOOKUP(B288,'(2) Gegevens per set'!B:V, 13, FALSE)), "")</f>
        <v/>
      </c>
      <c r="P288" s="64" t="str">
        <f>IF($P$13="Ja", IF(VLOOKUP(B288,'(2) Gegevens per set'!B:V, 14, FALSE) = "", "", VLOOKUP(B288,'(2) Gegevens per set'!B:V, 14, FALSE)), "")</f>
        <v/>
      </c>
      <c r="Q288" s="72" t="str">
        <f>IF($Q$13="Ja", IF(VLOOKUP(B288,'(2) Gegevens per set'!B:V, 15, FALSE) = "", "", VLOOKUP(B288,'(2) Gegevens per set'!B:V, 15, FALSE)), "")</f>
        <v/>
      </c>
      <c r="R288" s="64" t="str">
        <f>IF($R$13="Ja", IF(VLOOKUP(B288,'(2) Gegevens per set'!B:V, 16, FALSE) = "", "", VLOOKUP(B288,'(2) Gegevens per set'!B:V, 16, FALSE)), "")</f>
        <v/>
      </c>
      <c r="S288" s="72" t="str">
        <f>IF($S$13="Ja", IF(VLOOKUP(B288,'(2) Gegevens per set'!B:V, 17, FALSE) = "", "", VLOOKUP(B288,'(2) Gegevens per set'!B:V, 17, FALSE)), "")</f>
        <v/>
      </c>
      <c r="T288" s="64" t="str">
        <f>IF($T$13="Ja", IF(VLOOKUP(B288,'(2) Gegevens per set'!B:V, 18, FALSE) = "", "", VLOOKUP(B288,'(2) Gegevens per set'!B:V, 18, FALSE)), "")</f>
        <v/>
      </c>
      <c r="U288" s="72" t="str">
        <f>IF($U$13="Ja", IF(VLOOKUP(B288,'(2) Gegevens per set'!B:V, 19, FALSE) = "", "", VLOOKUP(B288,'(2) Gegevens per set'!B:V, 19, FALSE)), "")</f>
        <v/>
      </c>
      <c r="V288" s="72" t="str">
        <f>IF($V$13="Ja", IF(VLOOKUP(B288,'(2) Gegevens per set'!B:V, 20, FALSE) = "", "", VLOOKUP(B288,'(2) Gegevens per set'!B:V, 20, FALSE)), "")</f>
        <v/>
      </c>
      <c r="W288" s="72" t="str">
        <f>IF($W$13="Ja", IF(VLOOKUP(B288,'(2) Gegevens per set'!B:V, 21, FALSE) = "", "", VLOOKUP(B288,'(2) Gegevens per set'!B:V, 21, FALSE)), "")</f>
        <v/>
      </c>
      <c r="X288" s="83" t="str" cm="1">
        <f t="array" ref="X288">IF($C$6&lt;&gt;"x","",IF(OR(E288:W288&lt;&gt;""),"x",""))</f>
        <v/>
      </c>
      <c r="Y288" s="83" t="str">
        <f>IF($C$8="x", IF(VLOOKUP(B288,'(2) Gegevens per set'!B:Y, 22, FALSE) = "", "", VLOOKUP(B288,'(2) Gegevens per set'!B:Y, 22, FALSE)), "")</f>
        <v/>
      </c>
      <c r="Z288" s="83" t="str">
        <f>IF($C$9="x", IF(VLOOKUP(B288,'(2) Gegevens per set'!B:Y, 23, FALSE) = "", "", VLOOKUP(B288,'(2) Gegevens per set'!B:Y, 23, FALSE)), "")</f>
        <v/>
      </c>
      <c r="AA288" s="83" t="str">
        <f>IF($C$7="x", IF(VLOOKUP(B288,'(2) Gegevens per set'!B:Y, 24, FALSE) = "", "", VLOOKUP(B288,'(2) Gegevens per set'!B:Y, 24, FALSE)), "")</f>
        <v/>
      </c>
    </row>
    <row r="289" spans="2:27" x14ac:dyDescent="0.25">
      <c r="B289" s="60" t="s">
        <v>349</v>
      </c>
      <c r="C289" s="30" t="s">
        <v>22</v>
      </c>
      <c r="D289" s="30"/>
      <c r="E289" s="72" t="str">
        <f>IF($E$13="Ja", IF(VLOOKUP(B289,'(2) Gegevens per set'!B:V, 3, FALSE) = "", "", VLOOKUP(B289,'(2) Gegevens per set'!B:V, 3, FALSE)), "")</f>
        <v/>
      </c>
      <c r="F289" s="72" t="str">
        <f>IF($F$13="Ja", IF(VLOOKUP(B289,'(2) Gegevens per set'!B:V, 4, FALSE) = "", "", VLOOKUP(B289,'(2) Gegevens per set'!B:V, 4, FALSE)), "")</f>
        <v/>
      </c>
      <c r="G289" s="68" t="str">
        <f>IF($G$13="Ja", IF(VLOOKUP(B289,'(2) Gegevens per set'!B:V, 5, FALSE) = "", "", VLOOKUP(B289,'(2) Gegevens per set'!B:V, 5, FALSE)), "")</f>
        <v/>
      </c>
      <c r="H289" s="64" t="str">
        <f>IF($H$13="Ja", IF(VLOOKUP(B289,'(2) Gegevens per set'!B:V, 6, FALSE) = "", "", VLOOKUP(B289,'(2) Gegevens per set'!B:V, 6, FALSE)), "")</f>
        <v/>
      </c>
      <c r="I289" s="72" t="str">
        <f>IF($I$13="Ja", IF(VLOOKUP(B289,'(2) Gegevens per set'!B:V, 7, FALSE) = "", "", VLOOKUP(B289,'(2) Gegevens per set'!B:V, 7, FALSE)), "")</f>
        <v/>
      </c>
      <c r="J289" s="72" t="str">
        <f>IF($J$13="Ja", IF(VLOOKUP(B289,'(2) Gegevens per set'!B:V, 8, FALSE) = "", "", VLOOKUP(B289,'(2) Gegevens per set'!B:V, 8, FALSE)), "")</f>
        <v/>
      </c>
      <c r="K289" s="64" t="str">
        <f>IF($K$13="Ja", IF(VLOOKUP(B289,'(2) Gegevens per set'!B:V, 9, FALSE) = "", "", VLOOKUP(B289,'(2) Gegevens per set'!B:V, 9, FALSE)), "")</f>
        <v/>
      </c>
      <c r="L289" s="72" t="str">
        <f>IF($L$13="Ja", IF(VLOOKUP(B289,'(2) Gegevens per set'!B:V, 10, FALSE) = "", "", VLOOKUP(B289,'(2) Gegevens per set'!B:V, 10, FALSE)), "")</f>
        <v/>
      </c>
      <c r="M289" s="72" t="str">
        <f>IF($M$13="Ja", IF(VLOOKUP(B289,'(2) Gegevens per set'!B:V, 11, FALSE) = "", "", VLOOKUP(B289,'(2) Gegevens per set'!B:V, 11, FALSE)), "")</f>
        <v/>
      </c>
      <c r="N289" s="64" t="str">
        <f>IF($N$13="Ja", IF(VLOOKUP(B289,'(2) Gegevens per set'!B:V, 12, FALSE) = "", "", VLOOKUP(B289,'(2) Gegevens per set'!B:V, 12, FALSE)), "")</f>
        <v/>
      </c>
      <c r="O289" s="72" t="str">
        <f>IF($O$13="Ja", IF(VLOOKUP(B289,'(2) Gegevens per set'!B:V, 13, FALSE) = "", "", VLOOKUP(B289,'(2) Gegevens per set'!B:V, 13, FALSE)), "")</f>
        <v/>
      </c>
      <c r="P289" s="64" t="str">
        <f>IF($P$13="Ja", IF(VLOOKUP(B289,'(2) Gegevens per set'!B:V, 14, FALSE) = "", "", VLOOKUP(B289,'(2) Gegevens per set'!B:V, 14, FALSE)), "")</f>
        <v/>
      </c>
      <c r="Q289" s="72" t="str">
        <f>IF($Q$13="Ja", IF(VLOOKUP(B289,'(2) Gegevens per set'!B:V, 15, FALSE) = "", "", VLOOKUP(B289,'(2) Gegevens per set'!B:V, 15, FALSE)), "")</f>
        <v/>
      </c>
      <c r="R289" s="64" t="str">
        <f>IF($R$13="Ja", IF(VLOOKUP(B289,'(2) Gegevens per set'!B:V, 16, FALSE) = "", "", VLOOKUP(B289,'(2) Gegevens per set'!B:V, 16, FALSE)), "")</f>
        <v/>
      </c>
      <c r="S289" s="72" t="str">
        <f>IF($S$13="Ja", IF(VLOOKUP(B289,'(2) Gegevens per set'!B:V, 17, FALSE) = "", "", VLOOKUP(B289,'(2) Gegevens per set'!B:V, 17, FALSE)), "")</f>
        <v/>
      </c>
      <c r="T289" s="64" t="str">
        <f>IF($T$13="Ja", IF(VLOOKUP(B289,'(2) Gegevens per set'!B:V, 18, FALSE) = "", "", VLOOKUP(B289,'(2) Gegevens per set'!B:V, 18, FALSE)), "")</f>
        <v/>
      </c>
      <c r="U289" s="72" t="str">
        <f>IF($U$13="Ja", IF(VLOOKUP(B289,'(2) Gegevens per set'!B:V, 19, FALSE) = "", "", VLOOKUP(B289,'(2) Gegevens per set'!B:V, 19, FALSE)), "")</f>
        <v/>
      </c>
      <c r="V289" s="72" t="str">
        <f>IF($V$13="Ja", IF(VLOOKUP(B289,'(2) Gegevens per set'!B:V, 20, FALSE) = "", "", VLOOKUP(B289,'(2) Gegevens per set'!B:V, 20, FALSE)), "")</f>
        <v/>
      </c>
      <c r="W289" s="72" t="str">
        <f>IF($W$13="Ja", IF(VLOOKUP(B289,'(2) Gegevens per set'!B:V, 21, FALSE) = "", "", VLOOKUP(B289,'(2) Gegevens per set'!B:V, 21, FALSE)), "")</f>
        <v/>
      </c>
      <c r="X289" s="83" t="str" cm="1">
        <f t="array" ref="X289">IF($C$6&lt;&gt;"x","",IF(OR(E289:W289&lt;&gt;""),"x",""))</f>
        <v/>
      </c>
      <c r="Y289" s="83" t="str">
        <f>IF($C$8="x", IF(VLOOKUP(B289,'(2) Gegevens per set'!B:Y, 22, FALSE) = "", "", VLOOKUP(B289,'(2) Gegevens per set'!B:Y, 22, FALSE)), "")</f>
        <v/>
      </c>
      <c r="Z289" s="83" t="str">
        <f>IF($C$9="x", IF(VLOOKUP(B289,'(2) Gegevens per set'!B:Y, 23, FALSE) = "", "", VLOOKUP(B289,'(2) Gegevens per set'!B:Y, 23, FALSE)), "")</f>
        <v/>
      </c>
      <c r="AA289" s="83" t="str">
        <f>IF($C$7="x", IF(VLOOKUP(B289,'(2) Gegevens per set'!B:Y, 24, FALSE) = "", "", VLOOKUP(B289,'(2) Gegevens per set'!B:Y, 24, FALSE)), "")</f>
        <v/>
      </c>
    </row>
    <row r="290" spans="2:27" x14ac:dyDescent="0.25">
      <c r="B290" s="60" t="s">
        <v>350</v>
      </c>
      <c r="C290" s="30" t="s">
        <v>32</v>
      </c>
      <c r="D290" s="30"/>
      <c r="E290" s="72" t="str">
        <f>IF($E$13="Ja", IF(VLOOKUP(B290,'(2) Gegevens per set'!B:V, 3, FALSE) = "", "", VLOOKUP(B290,'(2) Gegevens per set'!B:V, 3, FALSE)), "")</f>
        <v/>
      </c>
      <c r="F290" s="72" t="str">
        <f>IF($F$13="Ja", IF(VLOOKUP(B290,'(2) Gegevens per set'!B:V, 4, FALSE) = "", "", VLOOKUP(B290,'(2) Gegevens per set'!B:V, 4, FALSE)), "")</f>
        <v/>
      </c>
      <c r="G290" s="68" t="str">
        <f>IF($G$13="Ja", IF(VLOOKUP(B290,'(2) Gegevens per set'!B:V, 5, FALSE) = "", "", VLOOKUP(B290,'(2) Gegevens per set'!B:V, 5, FALSE)), "")</f>
        <v/>
      </c>
      <c r="H290" s="64" t="str">
        <f>IF($H$13="Ja", IF(VLOOKUP(B290,'(2) Gegevens per set'!B:V, 6, FALSE) = "", "", VLOOKUP(B290,'(2) Gegevens per set'!B:V, 6, FALSE)), "")</f>
        <v/>
      </c>
      <c r="I290" s="72" t="str">
        <f>IF($I$13="Ja", IF(VLOOKUP(B290,'(2) Gegevens per set'!B:V, 7, FALSE) = "", "", VLOOKUP(B290,'(2) Gegevens per set'!B:V, 7, FALSE)), "")</f>
        <v/>
      </c>
      <c r="J290" s="72" t="str">
        <f>IF($J$13="Ja", IF(VLOOKUP(B290,'(2) Gegevens per set'!B:V, 8, FALSE) = "", "", VLOOKUP(B290,'(2) Gegevens per set'!B:V, 8, FALSE)), "")</f>
        <v/>
      </c>
      <c r="K290" s="64" t="str">
        <f>IF($K$13="Ja", IF(VLOOKUP(B290,'(2) Gegevens per set'!B:V, 9, FALSE) = "", "", VLOOKUP(B290,'(2) Gegevens per set'!B:V, 9, FALSE)), "")</f>
        <v/>
      </c>
      <c r="L290" s="72" t="str">
        <f>IF($L$13="Ja", IF(VLOOKUP(B290,'(2) Gegevens per set'!B:V, 10, FALSE) = "", "", VLOOKUP(B290,'(2) Gegevens per set'!B:V, 10, FALSE)), "")</f>
        <v/>
      </c>
      <c r="M290" s="72" t="str">
        <f>IF($M$13="Ja", IF(VLOOKUP(B290,'(2) Gegevens per set'!B:V, 11, FALSE) = "", "", VLOOKUP(B290,'(2) Gegevens per set'!B:V, 11, FALSE)), "")</f>
        <v/>
      </c>
      <c r="N290" s="64" t="str">
        <f>IF($N$13="Ja", IF(VLOOKUP(B290,'(2) Gegevens per set'!B:V, 12, FALSE) = "", "", VLOOKUP(B290,'(2) Gegevens per set'!B:V, 12, FALSE)), "")</f>
        <v/>
      </c>
      <c r="O290" s="72" t="str">
        <f>IF($O$13="Ja", IF(VLOOKUP(B290,'(2) Gegevens per set'!B:V, 13, FALSE) = "", "", VLOOKUP(B290,'(2) Gegevens per set'!B:V, 13, FALSE)), "")</f>
        <v/>
      </c>
      <c r="P290" s="64" t="str">
        <f>IF($P$13="Ja", IF(VLOOKUP(B290,'(2) Gegevens per set'!B:V, 14, FALSE) = "", "", VLOOKUP(B290,'(2) Gegevens per set'!B:V, 14, FALSE)), "")</f>
        <v/>
      </c>
      <c r="Q290" s="72" t="str">
        <f>IF($Q$13="Ja", IF(VLOOKUP(B290,'(2) Gegevens per set'!B:V, 15, FALSE) = "", "", VLOOKUP(B290,'(2) Gegevens per set'!B:V, 15, FALSE)), "")</f>
        <v/>
      </c>
      <c r="R290" s="64" t="str">
        <f>IF($R$13="Ja", IF(VLOOKUP(B290,'(2) Gegevens per set'!B:V, 16, FALSE) = "", "", VLOOKUP(B290,'(2) Gegevens per set'!B:V, 16, FALSE)), "")</f>
        <v/>
      </c>
      <c r="S290" s="72" t="str">
        <f>IF($S$13="Ja", IF(VLOOKUP(B290,'(2) Gegevens per set'!B:V, 17, FALSE) = "", "", VLOOKUP(B290,'(2) Gegevens per set'!B:V, 17, FALSE)), "")</f>
        <v/>
      </c>
      <c r="T290" s="64" t="str">
        <f>IF($T$13="Ja", IF(VLOOKUP(B290,'(2) Gegevens per set'!B:V, 18, FALSE) = "", "", VLOOKUP(B290,'(2) Gegevens per set'!B:V, 18, FALSE)), "")</f>
        <v/>
      </c>
      <c r="U290" s="72" t="str">
        <f>IF($U$13="Ja", IF(VLOOKUP(B290,'(2) Gegevens per set'!B:V, 19, FALSE) = "", "", VLOOKUP(B290,'(2) Gegevens per set'!B:V, 19, FALSE)), "")</f>
        <v/>
      </c>
      <c r="V290" s="72" t="str">
        <f>IF($V$13="Ja", IF(VLOOKUP(B290,'(2) Gegevens per set'!B:V, 20, FALSE) = "", "", VLOOKUP(B290,'(2) Gegevens per set'!B:V, 20, FALSE)), "")</f>
        <v/>
      </c>
      <c r="W290" s="72" t="str">
        <f>IF($W$13="Ja", IF(VLOOKUP(B290,'(2) Gegevens per set'!B:V, 21, FALSE) = "", "", VLOOKUP(B290,'(2) Gegevens per set'!B:V, 21, FALSE)), "")</f>
        <v/>
      </c>
      <c r="X290" s="83" t="str" cm="1">
        <f t="array" ref="X290">IF($C$6&lt;&gt;"x","",IF(OR(E290:W290&lt;&gt;""),"x",""))</f>
        <v/>
      </c>
      <c r="Y290" s="83" t="str">
        <f>IF($C$8="x", IF(VLOOKUP(B290,'(2) Gegevens per set'!B:Y, 22, FALSE) = "", "", VLOOKUP(B290,'(2) Gegevens per set'!B:Y, 22, FALSE)), "")</f>
        <v/>
      </c>
      <c r="Z290" s="83" t="str">
        <f>IF($C$9="x", IF(VLOOKUP(B290,'(2) Gegevens per set'!B:Y, 23, FALSE) = "", "", VLOOKUP(B290,'(2) Gegevens per set'!B:Y, 23, FALSE)), "")</f>
        <v/>
      </c>
      <c r="AA290" s="83" t="str">
        <f>IF($C$7="x", IF(VLOOKUP(B290,'(2) Gegevens per set'!B:Y, 24, FALSE) = "", "", VLOOKUP(B290,'(2) Gegevens per set'!B:Y, 24, FALSE)), "")</f>
        <v/>
      </c>
    </row>
    <row r="291" spans="2:27" x14ac:dyDescent="0.25">
      <c r="B291" s="60" t="s">
        <v>351</v>
      </c>
      <c r="C291" s="30" t="s">
        <v>34</v>
      </c>
      <c r="D291" s="30"/>
      <c r="E291" s="72" t="str">
        <f>IF($E$13="Ja", IF(VLOOKUP(B291,'(2) Gegevens per set'!B:V, 3, FALSE) = "", "", VLOOKUP(B291,'(2) Gegevens per set'!B:V, 3, FALSE)), "")</f>
        <v/>
      </c>
      <c r="F291" s="72" t="str">
        <f>IF($F$13="Ja", IF(VLOOKUP(B291,'(2) Gegevens per set'!B:V, 4, FALSE) = "", "", VLOOKUP(B291,'(2) Gegevens per set'!B:V, 4, FALSE)), "")</f>
        <v/>
      </c>
      <c r="G291" s="68" t="str">
        <f>IF($G$13="Ja", IF(VLOOKUP(B291,'(2) Gegevens per set'!B:V, 5, FALSE) = "", "", VLOOKUP(B291,'(2) Gegevens per set'!B:V, 5, FALSE)), "")</f>
        <v/>
      </c>
      <c r="H291" s="64" t="str">
        <f>IF($H$13="Ja", IF(VLOOKUP(B291,'(2) Gegevens per set'!B:V, 6, FALSE) = "", "", VLOOKUP(B291,'(2) Gegevens per set'!B:V, 6, FALSE)), "")</f>
        <v/>
      </c>
      <c r="I291" s="72" t="str">
        <f>IF($I$13="Ja", IF(VLOOKUP(B291,'(2) Gegevens per set'!B:V, 7, FALSE) = "", "", VLOOKUP(B291,'(2) Gegevens per set'!B:V, 7, FALSE)), "")</f>
        <v/>
      </c>
      <c r="J291" s="72" t="str">
        <f>IF($J$13="Ja", IF(VLOOKUP(B291,'(2) Gegevens per set'!B:V, 8, FALSE) = "", "", VLOOKUP(B291,'(2) Gegevens per set'!B:V, 8, FALSE)), "")</f>
        <v/>
      </c>
      <c r="K291" s="64" t="str">
        <f>IF($K$13="Ja", IF(VLOOKUP(B291,'(2) Gegevens per set'!B:V, 9, FALSE) = "", "", VLOOKUP(B291,'(2) Gegevens per set'!B:V, 9, FALSE)), "")</f>
        <v/>
      </c>
      <c r="L291" s="72" t="str">
        <f>IF($L$13="Ja", IF(VLOOKUP(B291,'(2) Gegevens per set'!B:V, 10, FALSE) = "", "", VLOOKUP(B291,'(2) Gegevens per set'!B:V, 10, FALSE)), "")</f>
        <v/>
      </c>
      <c r="M291" s="72" t="str">
        <f>IF($M$13="Ja", IF(VLOOKUP(B291,'(2) Gegevens per set'!B:V, 11, FALSE) = "", "", VLOOKUP(B291,'(2) Gegevens per set'!B:V, 11, FALSE)), "")</f>
        <v/>
      </c>
      <c r="N291" s="64" t="str">
        <f>IF($N$13="Ja", IF(VLOOKUP(B291,'(2) Gegevens per set'!B:V, 12, FALSE) = "", "", VLOOKUP(B291,'(2) Gegevens per set'!B:V, 12, FALSE)), "")</f>
        <v/>
      </c>
      <c r="O291" s="72" t="str">
        <f>IF($O$13="Ja", IF(VLOOKUP(B291,'(2) Gegevens per set'!B:V, 13, FALSE) = "", "", VLOOKUP(B291,'(2) Gegevens per set'!B:V, 13, FALSE)), "")</f>
        <v/>
      </c>
      <c r="P291" s="64" t="str">
        <f>IF($P$13="Ja", IF(VLOOKUP(B291,'(2) Gegevens per set'!B:V, 14, FALSE) = "", "", VLOOKUP(B291,'(2) Gegevens per set'!B:V, 14, FALSE)), "")</f>
        <v/>
      </c>
      <c r="Q291" s="72" t="str">
        <f>IF($Q$13="Ja", IF(VLOOKUP(B291,'(2) Gegevens per set'!B:V, 15, FALSE) = "", "", VLOOKUP(B291,'(2) Gegevens per set'!B:V, 15, FALSE)), "")</f>
        <v/>
      </c>
      <c r="R291" s="64" t="str">
        <f>IF($R$13="Ja", IF(VLOOKUP(B291,'(2) Gegevens per set'!B:V, 16, FALSE) = "", "", VLOOKUP(B291,'(2) Gegevens per set'!B:V, 16, FALSE)), "")</f>
        <v/>
      </c>
      <c r="S291" s="72" t="str">
        <f>IF($S$13="Ja", IF(VLOOKUP(B291,'(2) Gegevens per set'!B:V, 17, FALSE) = "", "", VLOOKUP(B291,'(2) Gegevens per set'!B:V, 17, FALSE)), "")</f>
        <v/>
      </c>
      <c r="T291" s="64" t="str">
        <f>IF($T$13="Ja", IF(VLOOKUP(B291,'(2) Gegevens per set'!B:V, 18, FALSE) = "", "", VLOOKUP(B291,'(2) Gegevens per set'!B:V, 18, FALSE)), "")</f>
        <v/>
      </c>
      <c r="U291" s="72" t="str">
        <f>IF($U$13="Ja", IF(VLOOKUP(B291,'(2) Gegevens per set'!B:V, 19, FALSE) = "", "", VLOOKUP(B291,'(2) Gegevens per set'!B:V, 19, FALSE)), "")</f>
        <v/>
      </c>
      <c r="V291" s="72" t="str">
        <f>IF($V$13="Ja", IF(VLOOKUP(B291,'(2) Gegevens per set'!B:V, 20, FALSE) = "", "", VLOOKUP(B291,'(2) Gegevens per set'!B:V, 20, FALSE)), "")</f>
        <v/>
      </c>
      <c r="W291" s="72" t="str">
        <f>IF($W$13="Ja", IF(VLOOKUP(B291,'(2) Gegevens per set'!B:V, 21, FALSE) = "", "", VLOOKUP(B291,'(2) Gegevens per set'!B:V, 21, FALSE)), "")</f>
        <v/>
      </c>
      <c r="X291" s="83" t="str" cm="1">
        <f t="array" ref="X291">IF($C$6&lt;&gt;"x","",IF(OR(E291:W291&lt;&gt;""),"x",""))</f>
        <v/>
      </c>
      <c r="Y291" s="83" t="str">
        <f>IF($C$8="x", IF(VLOOKUP(B291,'(2) Gegevens per set'!B:Y, 22, FALSE) = "", "", VLOOKUP(B291,'(2) Gegevens per set'!B:Y, 22, FALSE)), "")</f>
        <v/>
      </c>
      <c r="Z291" s="83" t="str">
        <f>IF($C$9="x", IF(VLOOKUP(B291,'(2) Gegevens per set'!B:Y, 23, FALSE) = "", "", VLOOKUP(B291,'(2) Gegevens per set'!B:Y, 23, FALSE)), "")</f>
        <v/>
      </c>
      <c r="AA291" s="83" t="str">
        <f>IF($C$7="x", IF(VLOOKUP(B291,'(2) Gegevens per set'!B:Y, 24, FALSE) = "", "", VLOOKUP(B291,'(2) Gegevens per set'!B:Y, 24, FALSE)), "")</f>
        <v/>
      </c>
    </row>
    <row r="292" spans="2:27" x14ac:dyDescent="0.25">
      <c r="B292" s="60" t="s">
        <v>352</v>
      </c>
      <c r="C292" s="30" t="s">
        <v>36</v>
      </c>
      <c r="D292" s="30"/>
      <c r="E292" s="72" t="str">
        <f>IF($E$13="Ja", IF(VLOOKUP(B292,'(2) Gegevens per set'!B:V, 3, FALSE) = "", "", VLOOKUP(B292,'(2) Gegevens per set'!B:V, 3, FALSE)), "")</f>
        <v/>
      </c>
      <c r="F292" s="72" t="str">
        <f>IF($F$13="Ja", IF(VLOOKUP(B292,'(2) Gegevens per set'!B:V, 4, FALSE) = "", "", VLOOKUP(B292,'(2) Gegevens per set'!B:V, 4, FALSE)), "")</f>
        <v/>
      </c>
      <c r="G292" s="68" t="str">
        <f>IF($G$13="Ja", IF(VLOOKUP(B292,'(2) Gegevens per set'!B:V, 5, FALSE) = "", "", VLOOKUP(B292,'(2) Gegevens per set'!B:V, 5, FALSE)), "")</f>
        <v/>
      </c>
      <c r="H292" s="64" t="str">
        <f>IF($H$13="Ja", IF(VLOOKUP(B292,'(2) Gegevens per set'!B:V, 6, FALSE) = "", "", VLOOKUP(B292,'(2) Gegevens per set'!B:V, 6, FALSE)), "")</f>
        <v/>
      </c>
      <c r="I292" s="72" t="str">
        <f>IF($I$13="Ja", IF(VLOOKUP(B292,'(2) Gegevens per set'!B:V, 7, FALSE) = "", "", VLOOKUP(B292,'(2) Gegevens per set'!B:V, 7, FALSE)), "")</f>
        <v/>
      </c>
      <c r="J292" s="72" t="str">
        <f>IF($J$13="Ja", IF(VLOOKUP(B292,'(2) Gegevens per set'!B:V, 8, FALSE) = "", "", VLOOKUP(B292,'(2) Gegevens per set'!B:V, 8, FALSE)), "")</f>
        <v/>
      </c>
      <c r="K292" s="64" t="str">
        <f>IF($K$13="Ja", IF(VLOOKUP(B292,'(2) Gegevens per set'!B:V, 9, FALSE) = "", "", VLOOKUP(B292,'(2) Gegevens per set'!B:V, 9, FALSE)), "")</f>
        <v/>
      </c>
      <c r="L292" s="72" t="str">
        <f>IF($L$13="Ja", IF(VLOOKUP(B292,'(2) Gegevens per set'!B:V, 10, FALSE) = "", "", VLOOKUP(B292,'(2) Gegevens per set'!B:V, 10, FALSE)), "")</f>
        <v/>
      </c>
      <c r="M292" s="72" t="str">
        <f>IF($M$13="Ja", IF(VLOOKUP(B292,'(2) Gegevens per set'!B:V, 11, FALSE) = "", "", VLOOKUP(B292,'(2) Gegevens per set'!B:V, 11, FALSE)), "")</f>
        <v/>
      </c>
      <c r="N292" s="64" t="str">
        <f>IF($N$13="Ja", IF(VLOOKUP(B292,'(2) Gegevens per set'!B:V, 12, FALSE) = "", "", VLOOKUP(B292,'(2) Gegevens per set'!B:V, 12, FALSE)), "")</f>
        <v/>
      </c>
      <c r="O292" s="72" t="str">
        <f>IF($O$13="Ja", IF(VLOOKUP(B292,'(2) Gegevens per set'!B:V, 13, FALSE) = "", "", VLOOKUP(B292,'(2) Gegevens per set'!B:V, 13, FALSE)), "")</f>
        <v/>
      </c>
      <c r="P292" s="64" t="str">
        <f>IF($P$13="Ja", IF(VLOOKUP(B292,'(2) Gegevens per set'!B:V, 14, FALSE) = "", "", VLOOKUP(B292,'(2) Gegevens per set'!B:V, 14, FALSE)), "")</f>
        <v/>
      </c>
      <c r="Q292" s="72" t="str">
        <f>IF($Q$13="Ja", IF(VLOOKUP(B292,'(2) Gegevens per set'!B:V, 15, FALSE) = "", "", VLOOKUP(B292,'(2) Gegevens per set'!B:V, 15, FALSE)), "")</f>
        <v/>
      </c>
      <c r="R292" s="64" t="str">
        <f>IF($R$13="Ja", IF(VLOOKUP(B292,'(2) Gegevens per set'!B:V, 16, FALSE) = "", "", VLOOKUP(B292,'(2) Gegevens per set'!B:V, 16, FALSE)), "")</f>
        <v/>
      </c>
      <c r="S292" s="72" t="str">
        <f>IF($S$13="Ja", IF(VLOOKUP(B292,'(2) Gegevens per set'!B:V, 17, FALSE) = "", "", VLOOKUP(B292,'(2) Gegevens per set'!B:V, 17, FALSE)), "")</f>
        <v/>
      </c>
      <c r="T292" s="64" t="str">
        <f>IF($T$13="Ja", IF(VLOOKUP(B292,'(2) Gegevens per set'!B:V, 18, FALSE) = "", "", VLOOKUP(B292,'(2) Gegevens per set'!B:V, 18, FALSE)), "")</f>
        <v/>
      </c>
      <c r="U292" s="72" t="str">
        <f>IF($U$13="Ja", IF(VLOOKUP(B292,'(2) Gegevens per set'!B:V, 19, FALSE) = "", "", VLOOKUP(B292,'(2) Gegevens per set'!B:V, 19, FALSE)), "")</f>
        <v/>
      </c>
      <c r="V292" s="72" t="str">
        <f>IF($V$13="Ja", IF(VLOOKUP(B292,'(2) Gegevens per set'!B:V, 20, FALSE) = "", "", VLOOKUP(B292,'(2) Gegevens per set'!B:V, 20, FALSE)), "")</f>
        <v/>
      </c>
      <c r="W292" s="72" t="str">
        <f>IF($W$13="Ja", IF(VLOOKUP(B292,'(2) Gegevens per set'!B:V, 21, FALSE) = "", "", VLOOKUP(B292,'(2) Gegevens per set'!B:V, 21, FALSE)), "")</f>
        <v/>
      </c>
      <c r="X292" s="83" t="str" cm="1">
        <f t="array" ref="X292">IF($C$6&lt;&gt;"x","",IF(OR(E292:W292&lt;&gt;""),"x",""))</f>
        <v/>
      </c>
      <c r="Y292" s="83" t="str">
        <f>IF($C$8="x", IF(VLOOKUP(B292,'(2) Gegevens per set'!B:Y, 22, FALSE) = "", "", VLOOKUP(B292,'(2) Gegevens per set'!B:Y, 22, FALSE)), "")</f>
        <v/>
      </c>
      <c r="Z292" s="83" t="str">
        <f>IF($C$9="x", IF(VLOOKUP(B292,'(2) Gegevens per set'!B:Y, 23, FALSE) = "", "", VLOOKUP(B292,'(2) Gegevens per set'!B:Y, 23, FALSE)), "")</f>
        <v/>
      </c>
      <c r="AA292" s="83" t="str">
        <f>IF($C$7="x", IF(VLOOKUP(B292,'(2) Gegevens per set'!B:Y, 24, FALSE) = "", "", VLOOKUP(B292,'(2) Gegevens per set'!B:Y, 24, FALSE)), "")</f>
        <v/>
      </c>
    </row>
    <row r="293" spans="2:27" x14ac:dyDescent="0.25">
      <c r="B293" s="60" t="s">
        <v>353</v>
      </c>
      <c r="C293" s="30" t="s">
        <v>38</v>
      </c>
      <c r="D293" s="30"/>
      <c r="E293" s="72" t="str">
        <f>IF($E$13="Ja", IF(VLOOKUP(B293,'(2) Gegevens per set'!B:V, 3, FALSE) = "", "", VLOOKUP(B293,'(2) Gegevens per set'!B:V, 3, FALSE)), "")</f>
        <v/>
      </c>
      <c r="F293" s="72" t="str">
        <f>IF($F$13="Ja", IF(VLOOKUP(B293,'(2) Gegevens per set'!B:V, 4, FALSE) = "", "", VLOOKUP(B293,'(2) Gegevens per set'!B:V, 4, FALSE)), "")</f>
        <v/>
      </c>
      <c r="G293" s="68" t="str">
        <f>IF($G$13="Ja", IF(VLOOKUP(B293,'(2) Gegevens per set'!B:V, 5, FALSE) = "", "", VLOOKUP(B293,'(2) Gegevens per set'!B:V, 5, FALSE)), "")</f>
        <v/>
      </c>
      <c r="H293" s="64" t="str">
        <f>IF($H$13="Ja", IF(VLOOKUP(B293,'(2) Gegevens per set'!B:V, 6, FALSE) = "", "", VLOOKUP(B293,'(2) Gegevens per set'!B:V, 6, FALSE)), "")</f>
        <v/>
      </c>
      <c r="I293" s="72" t="str">
        <f>IF($I$13="Ja", IF(VLOOKUP(B293,'(2) Gegevens per set'!B:V, 7, FALSE) = "", "", VLOOKUP(B293,'(2) Gegevens per set'!B:V, 7, FALSE)), "")</f>
        <v/>
      </c>
      <c r="J293" s="72" t="str">
        <f>IF($J$13="Ja", IF(VLOOKUP(B293,'(2) Gegevens per set'!B:V, 8, FALSE) = "", "", VLOOKUP(B293,'(2) Gegevens per set'!B:V, 8, FALSE)), "")</f>
        <v/>
      </c>
      <c r="K293" s="64" t="str">
        <f>IF($K$13="Ja", IF(VLOOKUP(B293,'(2) Gegevens per set'!B:V, 9, FALSE) = "", "", VLOOKUP(B293,'(2) Gegevens per set'!B:V, 9, FALSE)), "")</f>
        <v/>
      </c>
      <c r="L293" s="72" t="str">
        <f>IF($L$13="Ja", IF(VLOOKUP(B293,'(2) Gegevens per set'!B:V, 10, FALSE) = "", "", VLOOKUP(B293,'(2) Gegevens per set'!B:V, 10, FALSE)), "")</f>
        <v/>
      </c>
      <c r="M293" s="72" t="str">
        <f>IF($M$13="Ja", IF(VLOOKUP(B293,'(2) Gegevens per set'!B:V, 11, FALSE) = "", "", VLOOKUP(B293,'(2) Gegevens per set'!B:V, 11, FALSE)), "")</f>
        <v/>
      </c>
      <c r="N293" s="64" t="str">
        <f>IF($N$13="Ja", IF(VLOOKUP(B293,'(2) Gegevens per set'!B:V, 12, FALSE) = "", "", VLOOKUP(B293,'(2) Gegevens per set'!B:V, 12, FALSE)), "")</f>
        <v/>
      </c>
      <c r="O293" s="72" t="str">
        <f>IF($O$13="Ja", IF(VLOOKUP(B293,'(2) Gegevens per set'!B:V, 13, FALSE) = "", "", VLOOKUP(B293,'(2) Gegevens per set'!B:V, 13, FALSE)), "")</f>
        <v/>
      </c>
      <c r="P293" s="64" t="str">
        <f>IF($P$13="Ja", IF(VLOOKUP(B293,'(2) Gegevens per set'!B:V, 14, FALSE) = "", "", VLOOKUP(B293,'(2) Gegevens per set'!B:V, 14, FALSE)), "")</f>
        <v/>
      </c>
      <c r="Q293" s="72" t="str">
        <f>IF($Q$13="Ja", IF(VLOOKUP(B293,'(2) Gegevens per set'!B:V, 15, FALSE) = "", "", VLOOKUP(B293,'(2) Gegevens per set'!B:V, 15, FALSE)), "")</f>
        <v/>
      </c>
      <c r="R293" s="64" t="str">
        <f>IF($R$13="Ja", IF(VLOOKUP(B293,'(2) Gegevens per set'!B:V, 16, FALSE) = "", "", VLOOKUP(B293,'(2) Gegevens per set'!B:V, 16, FALSE)), "")</f>
        <v/>
      </c>
      <c r="S293" s="72" t="str">
        <f>IF($S$13="Ja", IF(VLOOKUP(B293,'(2) Gegevens per set'!B:V, 17, FALSE) = "", "", VLOOKUP(B293,'(2) Gegevens per set'!B:V, 17, FALSE)), "")</f>
        <v/>
      </c>
      <c r="T293" s="64" t="str">
        <f>IF($T$13="Ja", IF(VLOOKUP(B293,'(2) Gegevens per set'!B:V, 18, FALSE) = "", "", VLOOKUP(B293,'(2) Gegevens per set'!B:V, 18, FALSE)), "")</f>
        <v/>
      </c>
      <c r="U293" s="72" t="str">
        <f>IF($U$13="Ja", IF(VLOOKUP(B293,'(2) Gegevens per set'!B:V, 19, FALSE) = "", "", VLOOKUP(B293,'(2) Gegevens per set'!B:V, 19, FALSE)), "")</f>
        <v/>
      </c>
      <c r="V293" s="72" t="str">
        <f>IF($V$13="Ja", IF(VLOOKUP(B293,'(2) Gegevens per set'!B:V, 20, FALSE) = "", "", VLOOKUP(B293,'(2) Gegevens per set'!B:V, 20, FALSE)), "")</f>
        <v/>
      </c>
      <c r="W293" s="72" t="str">
        <f>IF($W$13="Ja", IF(VLOOKUP(B293,'(2) Gegevens per set'!B:V, 21, FALSE) = "", "", VLOOKUP(B293,'(2) Gegevens per set'!B:V, 21, FALSE)), "")</f>
        <v/>
      </c>
      <c r="X293" s="83" t="str" cm="1">
        <f t="array" ref="X293">IF($C$6&lt;&gt;"x","",IF(OR(E293:W293&lt;&gt;""),"x",""))</f>
        <v/>
      </c>
      <c r="Y293" s="83" t="str">
        <f>IF($C$8="x", IF(VLOOKUP(B293,'(2) Gegevens per set'!B:Y, 22, FALSE) = "", "", VLOOKUP(B293,'(2) Gegevens per set'!B:Y, 22, FALSE)), "")</f>
        <v/>
      </c>
      <c r="Z293" s="83" t="str">
        <f>IF($C$9="x", IF(VLOOKUP(B293,'(2) Gegevens per set'!B:Y, 23, FALSE) = "", "", VLOOKUP(B293,'(2) Gegevens per set'!B:Y, 23, FALSE)), "")</f>
        <v/>
      </c>
      <c r="AA293" s="83" t="str">
        <f>IF($C$7="x", IF(VLOOKUP(B293,'(2) Gegevens per set'!B:Y, 24, FALSE) = "", "", VLOOKUP(B293,'(2) Gegevens per set'!B:Y, 24, FALSE)), "")</f>
        <v/>
      </c>
    </row>
    <row r="294" spans="2:27" x14ac:dyDescent="0.25">
      <c r="B294" s="60" t="s">
        <v>354</v>
      </c>
      <c r="C294" s="30" t="s">
        <v>40</v>
      </c>
      <c r="D294" s="30"/>
      <c r="E294" s="72" t="str">
        <f>IF($E$13="Ja", IF(VLOOKUP(B294,'(2) Gegevens per set'!B:V, 3, FALSE) = "", "", VLOOKUP(B294,'(2) Gegevens per set'!B:V, 3, FALSE)), "")</f>
        <v/>
      </c>
      <c r="F294" s="72" t="str">
        <f>IF($F$13="Ja", IF(VLOOKUP(B294,'(2) Gegevens per set'!B:V, 4, FALSE) = "", "", VLOOKUP(B294,'(2) Gegevens per set'!B:V, 4, FALSE)), "")</f>
        <v/>
      </c>
      <c r="G294" s="68" t="str">
        <f>IF($G$13="Ja", IF(VLOOKUP(B294,'(2) Gegevens per set'!B:V, 5, FALSE) = "", "", VLOOKUP(B294,'(2) Gegevens per set'!B:V, 5, FALSE)), "")</f>
        <v/>
      </c>
      <c r="H294" s="64" t="str">
        <f>IF($H$13="Ja", IF(VLOOKUP(B294,'(2) Gegevens per set'!B:V, 6, FALSE) = "", "", VLOOKUP(B294,'(2) Gegevens per set'!B:V, 6, FALSE)), "")</f>
        <v/>
      </c>
      <c r="I294" s="72" t="str">
        <f>IF($I$13="Ja", IF(VLOOKUP(B294,'(2) Gegevens per set'!B:V, 7, FALSE) = "", "", VLOOKUP(B294,'(2) Gegevens per set'!B:V, 7, FALSE)), "")</f>
        <v/>
      </c>
      <c r="J294" s="72" t="str">
        <f>IF($J$13="Ja", IF(VLOOKUP(B294,'(2) Gegevens per set'!B:V, 8, FALSE) = "", "", VLOOKUP(B294,'(2) Gegevens per set'!B:V, 8, FALSE)), "")</f>
        <v/>
      </c>
      <c r="K294" s="64" t="str">
        <f>IF($K$13="Ja", IF(VLOOKUP(B294,'(2) Gegevens per set'!B:V, 9, FALSE) = "", "", VLOOKUP(B294,'(2) Gegevens per set'!B:V, 9, FALSE)), "")</f>
        <v/>
      </c>
      <c r="L294" s="72" t="str">
        <f>IF($L$13="Ja", IF(VLOOKUP(B294,'(2) Gegevens per set'!B:V, 10, FALSE) = "", "", VLOOKUP(B294,'(2) Gegevens per set'!B:V, 10, FALSE)), "")</f>
        <v/>
      </c>
      <c r="M294" s="72" t="str">
        <f>IF($M$13="Ja", IF(VLOOKUP(B294,'(2) Gegevens per set'!B:V, 11, FALSE) = "", "", VLOOKUP(B294,'(2) Gegevens per set'!B:V, 11, FALSE)), "")</f>
        <v/>
      </c>
      <c r="N294" s="64" t="str">
        <f>IF($N$13="Ja", IF(VLOOKUP(B294,'(2) Gegevens per set'!B:V, 12, FALSE) = "", "", VLOOKUP(B294,'(2) Gegevens per set'!B:V, 12, FALSE)), "")</f>
        <v/>
      </c>
      <c r="O294" s="72" t="str">
        <f>IF($O$13="Ja", IF(VLOOKUP(B294,'(2) Gegevens per set'!B:V, 13, FALSE) = "", "", VLOOKUP(B294,'(2) Gegevens per set'!B:V, 13, FALSE)), "")</f>
        <v/>
      </c>
      <c r="P294" s="64" t="str">
        <f>IF($P$13="Ja", IF(VLOOKUP(B294,'(2) Gegevens per set'!B:V, 14, FALSE) = "", "", VLOOKUP(B294,'(2) Gegevens per set'!B:V, 14, FALSE)), "")</f>
        <v/>
      </c>
      <c r="Q294" s="72" t="str">
        <f>IF($Q$13="Ja", IF(VLOOKUP(B294,'(2) Gegevens per set'!B:V, 15, FALSE) = "", "", VLOOKUP(B294,'(2) Gegevens per set'!B:V, 15, FALSE)), "")</f>
        <v/>
      </c>
      <c r="R294" s="64" t="str">
        <f>IF($R$13="Ja", IF(VLOOKUP(B294,'(2) Gegevens per set'!B:V, 16, FALSE) = "", "", VLOOKUP(B294,'(2) Gegevens per set'!B:V, 16, FALSE)), "")</f>
        <v/>
      </c>
      <c r="S294" s="72" t="str">
        <f>IF($S$13="Ja", IF(VLOOKUP(B294,'(2) Gegevens per set'!B:V, 17, FALSE) = "", "", VLOOKUP(B294,'(2) Gegevens per set'!B:V, 17, FALSE)), "")</f>
        <v/>
      </c>
      <c r="T294" s="64" t="str">
        <f>IF($T$13="Ja", IF(VLOOKUP(B294,'(2) Gegevens per set'!B:V, 18, FALSE) = "", "", VLOOKUP(B294,'(2) Gegevens per set'!B:V, 18, FALSE)), "")</f>
        <v/>
      </c>
      <c r="U294" s="72" t="str">
        <f>IF($U$13="Ja", IF(VLOOKUP(B294,'(2) Gegevens per set'!B:V, 19, FALSE) = "", "", VLOOKUP(B294,'(2) Gegevens per set'!B:V, 19, FALSE)), "")</f>
        <v/>
      </c>
      <c r="V294" s="72" t="str">
        <f>IF($V$13="Ja", IF(VLOOKUP(B294,'(2) Gegevens per set'!B:V, 20, FALSE) = "", "", VLOOKUP(B294,'(2) Gegevens per set'!B:V, 20, FALSE)), "")</f>
        <v/>
      </c>
      <c r="W294" s="72" t="str">
        <f>IF($W$13="Ja", IF(VLOOKUP(B294,'(2) Gegevens per set'!B:V, 21, FALSE) = "", "", VLOOKUP(B294,'(2) Gegevens per set'!B:V, 21, FALSE)), "")</f>
        <v/>
      </c>
      <c r="X294" s="83" t="str" cm="1">
        <f t="array" ref="X294">IF($C$6&lt;&gt;"x","",IF(OR(E294:W294&lt;&gt;""),"x",""))</f>
        <v/>
      </c>
      <c r="Y294" s="83" t="str">
        <f>IF($C$8="x", IF(VLOOKUP(B294,'(2) Gegevens per set'!B:Y, 22, FALSE) = "", "", VLOOKUP(B294,'(2) Gegevens per set'!B:Y, 22, FALSE)), "")</f>
        <v/>
      </c>
      <c r="Z294" s="83" t="str">
        <f>IF($C$9="x", IF(VLOOKUP(B294,'(2) Gegevens per set'!B:Y, 23, FALSE) = "", "", VLOOKUP(B294,'(2) Gegevens per set'!B:Y, 23, FALSE)), "")</f>
        <v/>
      </c>
      <c r="AA294" s="83" t="str">
        <f>IF($C$7="x", IF(VLOOKUP(B294,'(2) Gegevens per set'!B:Y, 24, FALSE) = "", "", VLOOKUP(B294,'(2) Gegevens per set'!B:Y, 24, FALSE)), "")</f>
        <v/>
      </c>
    </row>
    <row r="295" spans="2:27" x14ac:dyDescent="0.25">
      <c r="B295" s="60" t="s">
        <v>355</v>
      </c>
      <c r="C295" s="30" t="s">
        <v>42</v>
      </c>
      <c r="D295" s="30"/>
      <c r="E295" s="72" t="str">
        <f>IF($E$13="Ja", IF(VLOOKUP(B295,'(2) Gegevens per set'!B:V, 3, FALSE) = "", "", VLOOKUP(B295,'(2) Gegevens per set'!B:V, 3, FALSE)), "")</f>
        <v/>
      </c>
      <c r="F295" s="72" t="str">
        <f>IF($F$13="Ja", IF(VLOOKUP(B295,'(2) Gegevens per set'!B:V, 4, FALSE) = "", "", VLOOKUP(B295,'(2) Gegevens per set'!B:V, 4, FALSE)), "")</f>
        <v/>
      </c>
      <c r="G295" s="68" t="str">
        <f>IF($G$13="Ja", IF(VLOOKUP(B295,'(2) Gegevens per set'!B:V, 5, FALSE) = "", "", VLOOKUP(B295,'(2) Gegevens per set'!B:V, 5, FALSE)), "")</f>
        <v/>
      </c>
      <c r="H295" s="64" t="str">
        <f>IF($H$13="Ja", IF(VLOOKUP(B295,'(2) Gegevens per set'!B:V, 6, FALSE) = "", "", VLOOKUP(B295,'(2) Gegevens per set'!B:V, 6, FALSE)), "")</f>
        <v/>
      </c>
      <c r="I295" s="72" t="str">
        <f>IF($I$13="Ja", IF(VLOOKUP(B295,'(2) Gegevens per set'!B:V, 7, FALSE) = "", "", VLOOKUP(B295,'(2) Gegevens per set'!B:V, 7, FALSE)), "")</f>
        <v/>
      </c>
      <c r="J295" s="72" t="str">
        <f>IF($J$13="Ja", IF(VLOOKUP(B295,'(2) Gegevens per set'!B:V, 8, FALSE) = "", "", VLOOKUP(B295,'(2) Gegevens per set'!B:V, 8, FALSE)), "")</f>
        <v/>
      </c>
      <c r="K295" s="64" t="str">
        <f>IF($K$13="Ja", IF(VLOOKUP(B295,'(2) Gegevens per set'!B:V, 9, FALSE) = "", "", VLOOKUP(B295,'(2) Gegevens per set'!B:V, 9, FALSE)), "")</f>
        <v/>
      </c>
      <c r="L295" s="72" t="str">
        <f>IF($L$13="Ja", IF(VLOOKUP(B295,'(2) Gegevens per set'!B:V, 10, FALSE) = "", "", VLOOKUP(B295,'(2) Gegevens per set'!B:V, 10, FALSE)), "")</f>
        <v/>
      </c>
      <c r="M295" s="72" t="str">
        <f>IF($M$13="Ja", IF(VLOOKUP(B295,'(2) Gegevens per set'!B:V, 11, FALSE) = "", "", VLOOKUP(B295,'(2) Gegevens per set'!B:V, 11, FALSE)), "")</f>
        <v/>
      </c>
      <c r="N295" s="64" t="str">
        <f>IF($N$13="Ja", IF(VLOOKUP(B295,'(2) Gegevens per set'!B:V, 12, FALSE) = "", "", VLOOKUP(B295,'(2) Gegevens per set'!B:V, 12, FALSE)), "")</f>
        <v/>
      </c>
      <c r="O295" s="72" t="str">
        <f>IF($O$13="Ja", IF(VLOOKUP(B295,'(2) Gegevens per set'!B:V, 13, FALSE) = "", "", VLOOKUP(B295,'(2) Gegevens per set'!B:V, 13, FALSE)), "")</f>
        <v/>
      </c>
      <c r="P295" s="64" t="str">
        <f>IF($P$13="Ja", IF(VLOOKUP(B295,'(2) Gegevens per set'!B:V, 14, FALSE) = "", "", VLOOKUP(B295,'(2) Gegevens per set'!B:V, 14, FALSE)), "")</f>
        <v/>
      </c>
      <c r="Q295" s="72" t="str">
        <f>IF($Q$13="Ja", IF(VLOOKUP(B295,'(2) Gegevens per set'!B:V, 15, FALSE) = "", "", VLOOKUP(B295,'(2) Gegevens per set'!B:V, 15, FALSE)), "")</f>
        <v/>
      </c>
      <c r="R295" s="64" t="str">
        <f>IF($R$13="Ja", IF(VLOOKUP(B295,'(2) Gegevens per set'!B:V, 16, FALSE) = "", "", VLOOKUP(B295,'(2) Gegevens per set'!B:V, 16, FALSE)), "")</f>
        <v/>
      </c>
      <c r="S295" s="72" t="str">
        <f>IF($S$13="Ja", IF(VLOOKUP(B295,'(2) Gegevens per set'!B:V, 17, FALSE) = "", "", VLOOKUP(B295,'(2) Gegevens per set'!B:V, 17, FALSE)), "")</f>
        <v/>
      </c>
      <c r="T295" s="64" t="str">
        <f>IF($T$13="Ja", IF(VLOOKUP(B295,'(2) Gegevens per set'!B:V, 18, FALSE) = "", "", VLOOKUP(B295,'(2) Gegevens per set'!B:V, 18, FALSE)), "")</f>
        <v/>
      </c>
      <c r="U295" s="72" t="str">
        <f>IF($U$13="Ja", IF(VLOOKUP(B295,'(2) Gegevens per set'!B:V, 19, FALSE) = "", "", VLOOKUP(B295,'(2) Gegevens per set'!B:V, 19, FALSE)), "")</f>
        <v/>
      </c>
      <c r="V295" s="72" t="str">
        <f>IF($V$13="Ja", IF(VLOOKUP(B295,'(2) Gegevens per set'!B:V, 20, FALSE) = "", "", VLOOKUP(B295,'(2) Gegevens per set'!B:V, 20, FALSE)), "")</f>
        <v/>
      </c>
      <c r="W295" s="72" t="str">
        <f>IF($W$13="Ja", IF(VLOOKUP(B295,'(2) Gegevens per set'!B:V, 21, FALSE) = "", "", VLOOKUP(B295,'(2) Gegevens per set'!B:V, 21, FALSE)), "")</f>
        <v/>
      </c>
      <c r="X295" s="83" t="str" cm="1">
        <f t="array" ref="X295">IF($C$6&lt;&gt;"x","",IF(OR(E295:W295&lt;&gt;""),"x",""))</f>
        <v/>
      </c>
      <c r="Y295" s="83" t="str">
        <f>IF($C$8="x", IF(VLOOKUP(B295,'(2) Gegevens per set'!B:Y, 22, FALSE) = "", "", VLOOKUP(B295,'(2) Gegevens per set'!B:Y, 22, FALSE)), "")</f>
        <v/>
      </c>
      <c r="Z295" s="83" t="str">
        <f>IF($C$9="x", IF(VLOOKUP(B295,'(2) Gegevens per set'!B:Y, 23, FALSE) = "", "", VLOOKUP(B295,'(2) Gegevens per set'!B:Y, 23, FALSE)), "")</f>
        <v/>
      </c>
      <c r="AA295" s="83" t="str">
        <f>IF($C$7="x", IF(VLOOKUP(B295,'(2) Gegevens per set'!B:Y, 24, FALSE) = "", "", VLOOKUP(B295,'(2) Gegevens per set'!B:Y, 24, FALSE)), "")</f>
        <v/>
      </c>
    </row>
    <row r="296" spans="2:27" x14ac:dyDescent="0.25">
      <c r="B296" s="60" t="s">
        <v>356</v>
      </c>
      <c r="C296" s="30" t="s">
        <v>44</v>
      </c>
      <c r="D296" s="30"/>
      <c r="E296" s="72" t="str">
        <f>IF($E$13="Ja", IF(VLOOKUP(B296,'(2) Gegevens per set'!B:V, 3, FALSE) = "", "", VLOOKUP(B296,'(2) Gegevens per set'!B:V, 3, FALSE)), "")</f>
        <v/>
      </c>
      <c r="F296" s="72" t="str">
        <f>IF($F$13="Ja", IF(VLOOKUP(B296,'(2) Gegevens per set'!B:V, 4, FALSE) = "", "", VLOOKUP(B296,'(2) Gegevens per set'!B:V, 4, FALSE)), "")</f>
        <v/>
      </c>
      <c r="G296" s="68" t="str">
        <f>IF($G$13="Ja", IF(VLOOKUP(B296,'(2) Gegevens per set'!B:V, 5, FALSE) = "", "", VLOOKUP(B296,'(2) Gegevens per set'!B:V, 5, FALSE)), "")</f>
        <v/>
      </c>
      <c r="H296" s="64" t="str">
        <f>IF($H$13="Ja", IF(VLOOKUP(B296,'(2) Gegevens per set'!B:V, 6, FALSE) = "", "", VLOOKUP(B296,'(2) Gegevens per set'!B:V, 6, FALSE)), "")</f>
        <v/>
      </c>
      <c r="I296" s="72" t="str">
        <f>IF($I$13="Ja", IF(VLOOKUP(B296,'(2) Gegevens per set'!B:V, 7, FALSE) = "", "", VLOOKUP(B296,'(2) Gegevens per set'!B:V, 7, FALSE)), "")</f>
        <v/>
      </c>
      <c r="J296" s="72" t="str">
        <f>IF($J$13="Ja", IF(VLOOKUP(B296,'(2) Gegevens per set'!B:V, 8, FALSE) = "", "", VLOOKUP(B296,'(2) Gegevens per set'!B:V, 8, FALSE)), "")</f>
        <v/>
      </c>
      <c r="K296" s="64" t="str">
        <f>IF($K$13="Ja", IF(VLOOKUP(B296,'(2) Gegevens per set'!B:V, 9, FALSE) = "", "", VLOOKUP(B296,'(2) Gegevens per set'!B:V, 9, FALSE)), "")</f>
        <v/>
      </c>
      <c r="L296" s="72" t="str">
        <f>IF($L$13="Ja", IF(VLOOKUP(B296,'(2) Gegevens per set'!B:V, 10, FALSE) = "", "", VLOOKUP(B296,'(2) Gegevens per set'!B:V, 10, FALSE)), "")</f>
        <v/>
      </c>
      <c r="M296" s="72" t="str">
        <f>IF($M$13="Ja", IF(VLOOKUP(B296,'(2) Gegevens per set'!B:V, 11, FALSE) = "", "", VLOOKUP(B296,'(2) Gegevens per set'!B:V, 11, FALSE)), "")</f>
        <v/>
      </c>
      <c r="N296" s="64" t="str">
        <f>IF($N$13="Ja", IF(VLOOKUP(B296,'(2) Gegevens per set'!B:V, 12, FALSE) = "", "", VLOOKUP(B296,'(2) Gegevens per set'!B:V, 12, FALSE)), "")</f>
        <v/>
      </c>
      <c r="O296" s="72" t="str">
        <f>IF($O$13="Ja", IF(VLOOKUP(B296,'(2) Gegevens per set'!B:V, 13, FALSE) = "", "", VLOOKUP(B296,'(2) Gegevens per set'!B:V, 13, FALSE)), "")</f>
        <v/>
      </c>
      <c r="P296" s="64" t="str">
        <f>IF($P$13="Ja", IF(VLOOKUP(B296,'(2) Gegevens per set'!B:V, 14, FALSE) = "", "", VLOOKUP(B296,'(2) Gegevens per set'!B:V, 14, FALSE)), "")</f>
        <v/>
      </c>
      <c r="Q296" s="72" t="str">
        <f>IF($Q$13="Ja", IF(VLOOKUP(B296,'(2) Gegevens per set'!B:V, 15, FALSE) = "", "", VLOOKUP(B296,'(2) Gegevens per set'!B:V, 15, FALSE)), "")</f>
        <v/>
      </c>
      <c r="R296" s="64" t="str">
        <f>IF($R$13="Ja", IF(VLOOKUP(B296,'(2) Gegevens per set'!B:V, 16, FALSE) = "", "", VLOOKUP(B296,'(2) Gegevens per set'!B:V, 16, FALSE)), "")</f>
        <v/>
      </c>
      <c r="S296" s="72" t="str">
        <f>IF($S$13="Ja", IF(VLOOKUP(B296,'(2) Gegevens per set'!B:V, 17, FALSE) = "", "", VLOOKUP(B296,'(2) Gegevens per set'!B:V, 17, FALSE)), "")</f>
        <v/>
      </c>
      <c r="T296" s="64" t="str">
        <f>IF($T$13="Ja", IF(VLOOKUP(B296,'(2) Gegevens per set'!B:V, 18, FALSE) = "", "", VLOOKUP(B296,'(2) Gegevens per set'!B:V, 18, FALSE)), "")</f>
        <v/>
      </c>
      <c r="U296" s="72" t="str">
        <f>IF($U$13="Ja", IF(VLOOKUP(B296,'(2) Gegevens per set'!B:V, 19, FALSE) = "", "", VLOOKUP(B296,'(2) Gegevens per set'!B:V, 19, FALSE)), "")</f>
        <v/>
      </c>
      <c r="V296" s="72" t="str">
        <f>IF($V$13="Ja", IF(VLOOKUP(B296,'(2) Gegevens per set'!B:V, 20, FALSE) = "", "", VLOOKUP(B296,'(2) Gegevens per set'!B:V, 20, FALSE)), "")</f>
        <v/>
      </c>
      <c r="W296" s="72" t="str">
        <f>IF($W$13="Ja", IF(VLOOKUP(B296,'(2) Gegevens per set'!B:V, 21, FALSE) = "", "", VLOOKUP(B296,'(2) Gegevens per set'!B:V, 21, FALSE)), "")</f>
        <v/>
      </c>
      <c r="X296" s="83" t="str" cm="1">
        <f t="array" ref="X296">IF($C$6&lt;&gt;"x","",IF(OR(E296:W296&lt;&gt;""),"x",""))</f>
        <v/>
      </c>
      <c r="Y296" s="83" t="str">
        <f>IF($C$8="x", IF(VLOOKUP(B296,'(2) Gegevens per set'!B:Y, 22, FALSE) = "", "", VLOOKUP(B296,'(2) Gegevens per set'!B:Y, 22, FALSE)), "")</f>
        <v/>
      </c>
      <c r="Z296" s="83" t="str">
        <f>IF($C$9="x", IF(VLOOKUP(B296,'(2) Gegevens per set'!B:Y, 23, FALSE) = "", "", VLOOKUP(B296,'(2) Gegevens per set'!B:Y, 23, FALSE)), "")</f>
        <v/>
      </c>
      <c r="AA296" s="83" t="str">
        <f>IF($C$7="x", IF(VLOOKUP(B296,'(2) Gegevens per set'!B:Y, 24, FALSE) = "", "", VLOOKUP(B296,'(2) Gegevens per set'!B:Y, 24, FALSE)), "")</f>
        <v/>
      </c>
    </row>
    <row r="297" spans="2:27" x14ac:dyDescent="0.25">
      <c r="B297" s="31" t="s">
        <v>357</v>
      </c>
      <c r="C297" s="59" t="s">
        <v>358</v>
      </c>
      <c r="D297" s="59"/>
      <c r="E297" s="72" t="str">
        <f>IF($E$13="Ja", IF(VLOOKUP(B297,'(2) Gegevens per set'!B:V, 3, FALSE) = "", "", VLOOKUP(B297,'(2) Gegevens per set'!B:V, 3, FALSE)), "")</f>
        <v/>
      </c>
      <c r="F297" s="72" t="str">
        <f>IF($F$13="Ja", IF(VLOOKUP(B297,'(2) Gegevens per set'!B:V, 4, FALSE) = "", "", VLOOKUP(B297,'(2) Gegevens per set'!B:V, 4, FALSE)), "")</f>
        <v/>
      </c>
      <c r="G297" s="68" t="str">
        <f>IF($G$13="Ja", IF(VLOOKUP(B297,'(2) Gegevens per set'!B:V, 5, FALSE) = "", "", VLOOKUP(B297,'(2) Gegevens per set'!B:V, 5, FALSE)), "")</f>
        <v/>
      </c>
      <c r="H297" s="64" t="str">
        <f>IF($H$13="Ja", IF(VLOOKUP(B297,'(2) Gegevens per set'!B:V, 6, FALSE) = "", "", VLOOKUP(B297,'(2) Gegevens per set'!B:V, 6, FALSE)), "")</f>
        <v/>
      </c>
      <c r="I297" s="72" t="str">
        <f>IF($I$13="Ja", IF(VLOOKUP(B297,'(2) Gegevens per set'!B:V, 7, FALSE) = "", "", VLOOKUP(B297,'(2) Gegevens per set'!B:V, 7, FALSE)), "")</f>
        <v/>
      </c>
      <c r="J297" s="72" t="str">
        <f>IF($J$13="Ja", IF(VLOOKUP(B297,'(2) Gegevens per set'!B:V, 8, FALSE) = "", "", VLOOKUP(B297,'(2) Gegevens per set'!B:V, 8, FALSE)), "")</f>
        <v/>
      </c>
      <c r="K297" s="64" t="str">
        <f>IF($K$13="Ja", IF(VLOOKUP(B297,'(2) Gegevens per set'!B:V, 9, FALSE) = "", "", VLOOKUP(B297,'(2) Gegevens per set'!B:V, 9, FALSE)), "")</f>
        <v/>
      </c>
      <c r="L297" s="72" t="str">
        <f>IF($L$13="Ja", IF(VLOOKUP(B297,'(2) Gegevens per set'!B:V, 10, FALSE) = "", "", VLOOKUP(B297,'(2) Gegevens per set'!B:V, 10, FALSE)), "")</f>
        <v/>
      </c>
      <c r="M297" s="72" t="str">
        <f>IF($M$13="Ja", IF(VLOOKUP(B297,'(2) Gegevens per set'!B:V, 11, FALSE) = "", "", VLOOKUP(B297,'(2) Gegevens per set'!B:V, 11, FALSE)), "")</f>
        <v/>
      </c>
      <c r="N297" s="64" t="str">
        <f>IF($N$13="Ja", IF(VLOOKUP(B297,'(2) Gegevens per set'!B:V, 12, FALSE) = "", "", VLOOKUP(B297,'(2) Gegevens per set'!B:V, 12, FALSE)), "")</f>
        <v/>
      </c>
      <c r="O297" s="72" t="str">
        <f>IF($O$13="Ja", IF(VLOOKUP(B297,'(2) Gegevens per set'!B:V, 13, FALSE) = "", "", VLOOKUP(B297,'(2) Gegevens per set'!B:V, 13, FALSE)), "")</f>
        <v/>
      </c>
      <c r="P297" s="64" t="str">
        <f>IF($P$13="Ja", IF(VLOOKUP(B297,'(2) Gegevens per set'!B:V, 14, FALSE) = "", "", VLOOKUP(B297,'(2) Gegevens per set'!B:V, 14, FALSE)), "")</f>
        <v/>
      </c>
      <c r="Q297" s="72" t="str">
        <f>IF($Q$13="Ja", IF(VLOOKUP(B297,'(2) Gegevens per set'!B:V, 15, FALSE) = "", "", VLOOKUP(B297,'(2) Gegevens per set'!B:V, 15, FALSE)), "")</f>
        <v/>
      </c>
      <c r="R297" s="64" t="str">
        <f>IF($R$13="Ja", IF(VLOOKUP(B297,'(2) Gegevens per set'!B:V, 16, FALSE) = "", "", VLOOKUP(B297,'(2) Gegevens per set'!B:V, 16, FALSE)), "")</f>
        <v/>
      </c>
      <c r="S297" s="72" t="str">
        <f>IF($S$13="Ja", IF(VLOOKUP(B297,'(2) Gegevens per set'!B:V, 17, FALSE) = "", "", VLOOKUP(B297,'(2) Gegevens per set'!B:V, 17, FALSE)), "")</f>
        <v/>
      </c>
      <c r="T297" s="64" t="str">
        <f>IF($T$13="Ja", IF(VLOOKUP(B297,'(2) Gegevens per set'!B:V, 18, FALSE) = "", "", VLOOKUP(B297,'(2) Gegevens per set'!B:V, 18, FALSE)), "")</f>
        <v/>
      </c>
      <c r="U297" s="72" t="str">
        <f>IF($U$13="Ja", IF(VLOOKUP(B297,'(2) Gegevens per set'!B:V, 19, FALSE) = "", "", VLOOKUP(B297,'(2) Gegevens per set'!B:V, 19, FALSE)), "")</f>
        <v/>
      </c>
      <c r="V297" s="72" t="str">
        <f>IF($V$13="Ja", IF(VLOOKUP(B297,'(2) Gegevens per set'!B:V, 20, FALSE) = "", "", VLOOKUP(B297,'(2) Gegevens per set'!B:V, 20, FALSE)), "")</f>
        <v/>
      </c>
      <c r="W297" s="72" t="str">
        <f>IF($W$13="Ja", IF(VLOOKUP(B297,'(2) Gegevens per set'!B:V, 21, FALSE) = "", "", VLOOKUP(B297,'(2) Gegevens per set'!B:V, 21, FALSE)), "")</f>
        <v/>
      </c>
      <c r="X297" s="83" t="str" cm="1">
        <f t="array" ref="X297">IF($C$6&lt;&gt;"x","",IF(OR(E297:W297&lt;&gt;""),"x",""))</f>
        <v/>
      </c>
      <c r="Y297" s="83" t="str">
        <f>IF($C$8="x", IF(VLOOKUP(B297,'(2) Gegevens per set'!B:Y, 22, FALSE) = "", "", VLOOKUP(B297,'(2) Gegevens per set'!B:Y, 22, FALSE)), "")</f>
        <v/>
      </c>
      <c r="Z297" s="83" t="str">
        <f>IF($C$9="x", IF(VLOOKUP(B297,'(2) Gegevens per set'!B:Y, 23, FALSE) = "", "", VLOOKUP(B297,'(2) Gegevens per set'!B:Y, 23, FALSE)), "")</f>
        <v/>
      </c>
      <c r="AA297" s="83" t="str">
        <f>IF($C$7="x", IF(VLOOKUP(B297,'(2) Gegevens per set'!B:Y, 24, FALSE) = "", "", VLOOKUP(B297,'(2) Gegevens per set'!B:Y, 24, FALSE)), "")</f>
        <v/>
      </c>
    </row>
    <row r="298" spans="2:27" x14ac:dyDescent="0.25">
      <c r="B298" s="42" t="s">
        <v>359</v>
      </c>
      <c r="C298" s="43"/>
      <c r="D298" s="43"/>
      <c r="E298" s="47" t="str">
        <f>IF($E$13="Ja", IF(VLOOKUP(B298,'(2) Gegevens per set'!B:V, 3, FALSE) = "", "", VLOOKUP(B298,'(2) Gegevens per set'!B:V, 3, FALSE)), "")</f>
        <v/>
      </c>
      <c r="F298" s="47" t="str">
        <f>IF($F$13="Ja", IF(VLOOKUP(B298,'(2) Gegevens per set'!B:V, 4, FALSE) = "", "", VLOOKUP(B298,'(2) Gegevens per set'!B:V, 4, FALSE)), "")</f>
        <v/>
      </c>
      <c r="G298" s="47" t="str">
        <f>IF($G$13="Ja", IF(VLOOKUP(B298,'(2) Gegevens per set'!B:V, 5, FALSE) = "", "", VLOOKUP(B298,'(2) Gegevens per set'!B:V, 5, FALSE)), "")</f>
        <v/>
      </c>
      <c r="H298" s="47" t="str">
        <f>IF($H$13="Ja", IF(VLOOKUP(B298,'(2) Gegevens per set'!B:V, 6, FALSE) = "", "", VLOOKUP(B298,'(2) Gegevens per set'!B:V, 6, FALSE)), "")</f>
        <v/>
      </c>
      <c r="I298" s="47" t="str">
        <f>IF($I$13="Ja", IF(VLOOKUP(B298,'(2) Gegevens per set'!B:V, 7, FALSE) = "", "", VLOOKUP(B298,'(2) Gegevens per set'!B:V, 7, FALSE)), "")</f>
        <v/>
      </c>
      <c r="J298" s="47" t="str">
        <f>IF($J$13="Ja", IF(VLOOKUP(B298,'(2) Gegevens per set'!B:V, 8, FALSE) = "", "", VLOOKUP(B298,'(2) Gegevens per set'!B:V, 8, FALSE)), "")</f>
        <v/>
      </c>
      <c r="K298" s="47" t="str">
        <f>IF($K$13="Ja", IF(VLOOKUP(B298,'(2) Gegevens per set'!B:V, 9, FALSE) = "", "", VLOOKUP(B298,'(2) Gegevens per set'!B:V, 9, FALSE)), "")</f>
        <v/>
      </c>
      <c r="L298" s="47" t="str">
        <f>IF($L$13="Ja", IF(VLOOKUP(B298,'(2) Gegevens per set'!B:V, 10, FALSE) = "", "", VLOOKUP(B298,'(2) Gegevens per set'!B:V, 10, FALSE)), "")</f>
        <v/>
      </c>
      <c r="M298" s="47" t="str">
        <f>IF($M$13="Ja", IF(VLOOKUP(B298,'(2) Gegevens per set'!B:V, 11, FALSE) = "", "", VLOOKUP(B298,'(2) Gegevens per set'!B:V, 11, FALSE)), "")</f>
        <v/>
      </c>
      <c r="N298" s="47" t="str">
        <f>IF($N$13="Ja", IF(VLOOKUP(B298,'(2) Gegevens per set'!B:V, 12, FALSE) = "", "", VLOOKUP(B298,'(2) Gegevens per set'!B:V, 12, FALSE)), "")</f>
        <v/>
      </c>
      <c r="O298" s="47" t="str">
        <f>IF($O$13="Ja", IF(VLOOKUP(B298,'(2) Gegevens per set'!B:V, 13, FALSE) = "", "", VLOOKUP(B298,'(2) Gegevens per set'!B:V, 13, FALSE)), "")</f>
        <v/>
      </c>
      <c r="P298" s="47" t="str">
        <f>IF($P$13="Ja", IF(VLOOKUP(B298,'(2) Gegevens per set'!B:V, 14, FALSE) = "", "", VLOOKUP(B298,'(2) Gegevens per set'!B:V, 14, FALSE)), "")</f>
        <v/>
      </c>
      <c r="Q298" s="47" t="str">
        <f>IF($Q$13="Ja", IF(VLOOKUP(B298,'(2) Gegevens per set'!B:V, 15, FALSE) = "", "", VLOOKUP(B298,'(2) Gegevens per set'!B:V, 15, FALSE)), "")</f>
        <v/>
      </c>
      <c r="R298" s="47" t="str">
        <f>IF($R$13="Ja", IF(VLOOKUP(B298,'(2) Gegevens per set'!B:V, 16, FALSE) = "", "", VLOOKUP(B298,'(2) Gegevens per set'!B:V, 16, FALSE)), "")</f>
        <v/>
      </c>
      <c r="S298" s="47" t="str">
        <f>IF($S$13="Ja", IF(VLOOKUP(B298,'(2) Gegevens per set'!B:V, 17, FALSE) = "", "", VLOOKUP(B298,'(2) Gegevens per set'!B:V, 17, FALSE)), "")</f>
        <v/>
      </c>
      <c r="T298" s="47" t="str">
        <f>IF($T$13="Ja", IF(VLOOKUP(B298,'(2) Gegevens per set'!B:V, 18, FALSE) = "", "", VLOOKUP(B298,'(2) Gegevens per set'!B:V, 18, FALSE)), "")</f>
        <v/>
      </c>
      <c r="U298" s="47" t="str">
        <f>IF($U$13="Ja", IF(VLOOKUP(B298,'(2) Gegevens per set'!B:V, 19, FALSE) = "", "", VLOOKUP(B298,'(2) Gegevens per set'!B:V, 19, FALSE)), "")</f>
        <v/>
      </c>
      <c r="V298" s="47" t="str">
        <f>IF($V$13="Ja", IF(VLOOKUP(B298,'(2) Gegevens per set'!B:V, 20, FALSE) = "", "", VLOOKUP(B298,'(2) Gegevens per set'!B:V, 20, FALSE)), "")</f>
        <v/>
      </c>
      <c r="W298" s="47" t="str">
        <f>IF($W$13="Ja", IF(VLOOKUP(B298,'(2) Gegevens per set'!B:V, 21, FALSE) = "", "", VLOOKUP(B298,'(2) Gegevens per set'!B:V, 21, FALSE)), "")</f>
        <v/>
      </c>
      <c r="X298" s="81" t="str" cm="1">
        <f t="array" ref="X298">IF($C$6&lt;&gt;"x","",IF(OR(E298:W298&lt;&gt;""),"x",""))</f>
        <v/>
      </c>
      <c r="Y298" s="81" t="str">
        <f>IF($C$8="x", IF(VLOOKUP(B298,'(2) Gegevens per set'!B:Y, 22, FALSE) = "", "", VLOOKUP(B298,'(2) Gegevens per set'!B:Y, 22, FALSE)), "")</f>
        <v/>
      </c>
      <c r="Z298" s="81" t="str">
        <f>IF($C$9="x", IF(VLOOKUP(B298,'(2) Gegevens per set'!B:Y, 23, FALSE) = "", "", VLOOKUP(B298,'(2) Gegevens per set'!B:Y, 23, FALSE)), "")</f>
        <v/>
      </c>
      <c r="AA298" s="81" t="str">
        <f>IF($C$7="x", IF(VLOOKUP(B298,'(2) Gegevens per set'!B:Y, 24, FALSE) = "", "", VLOOKUP(B298,'(2) Gegevens per set'!B:Y, 24, FALSE)), "")</f>
        <v/>
      </c>
    </row>
    <row r="299" spans="2:27" x14ac:dyDescent="0.25">
      <c r="B299" s="60" t="s">
        <v>360</v>
      </c>
      <c r="C299" s="30" t="s">
        <v>6</v>
      </c>
      <c r="D299" s="30"/>
      <c r="E299" s="72" t="str">
        <f>IF($E$13="Ja", IF(VLOOKUP(B299,'(2) Gegevens per set'!B:V, 3, FALSE) = "", "", VLOOKUP(B299,'(2) Gegevens per set'!B:V, 3, FALSE)), "")</f>
        <v/>
      </c>
      <c r="F299" s="72" t="str">
        <f>IF($F$13="Ja", IF(VLOOKUP(B299,'(2) Gegevens per set'!B:V, 4, FALSE) = "", "", VLOOKUP(B299,'(2) Gegevens per set'!B:V, 4, FALSE)), "")</f>
        <v/>
      </c>
      <c r="G299" s="68" t="str">
        <f>IF($G$13="Ja", IF(VLOOKUP(B299,'(2) Gegevens per set'!B:V, 5, FALSE) = "", "", VLOOKUP(B299,'(2) Gegevens per set'!B:V, 5, FALSE)), "")</f>
        <v/>
      </c>
      <c r="H299" s="64" t="str">
        <f>IF($H$13="Ja", IF(VLOOKUP(B299,'(2) Gegevens per set'!B:V, 6, FALSE) = "", "", VLOOKUP(B299,'(2) Gegevens per set'!B:V, 6, FALSE)), "")</f>
        <v/>
      </c>
      <c r="I299" s="72" t="str">
        <f>IF($I$13="Ja", IF(VLOOKUP(B299,'(2) Gegevens per set'!B:V, 7, FALSE) = "", "", VLOOKUP(B299,'(2) Gegevens per set'!B:V, 7, FALSE)), "")</f>
        <v/>
      </c>
      <c r="J299" s="72" t="str">
        <f>IF($J$13="Ja", IF(VLOOKUP(B299,'(2) Gegevens per set'!B:V, 8, FALSE) = "", "", VLOOKUP(B299,'(2) Gegevens per set'!B:V, 8, FALSE)), "")</f>
        <v/>
      </c>
      <c r="K299" s="64" t="str">
        <f>IF($K$13="Ja", IF(VLOOKUP(B299,'(2) Gegevens per set'!B:V, 9, FALSE) = "", "", VLOOKUP(B299,'(2) Gegevens per set'!B:V, 9, FALSE)), "")</f>
        <v/>
      </c>
      <c r="L299" s="72" t="str">
        <f>IF($L$13="Ja", IF(VLOOKUP(B299,'(2) Gegevens per set'!B:V, 10, FALSE) = "", "", VLOOKUP(B299,'(2) Gegevens per set'!B:V, 10, FALSE)), "")</f>
        <v/>
      </c>
      <c r="M299" s="72" t="str">
        <f>IF($M$13="Ja", IF(VLOOKUP(B299,'(2) Gegevens per set'!B:V, 11, FALSE) = "", "", VLOOKUP(B299,'(2) Gegevens per set'!B:V, 11, FALSE)), "")</f>
        <v/>
      </c>
      <c r="N299" s="64" t="str">
        <f>IF($N$13="Ja", IF(VLOOKUP(B299,'(2) Gegevens per set'!B:V, 12, FALSE) = "", "", VLOOKUP(B299,'(2) Gegevens per set'!B:V, 12, FALSE)), "")</f>
        <v/>
      </c>
      <c r="O299" s="72" t="str">
        <f>IF($O$13="Ja", IF(VLOOKUP(B299,'(2) Gegevens per set'!B:V, 13, FALSE) = "", "", VLOOKUP(B299,'(2) Gegevens per set'!B:V, 13, FALSE)), "")</f>
        <v/>
      </c>
      <c r="P299" s="64" t="str">
        <f>IF($P$13="Ja", IF(VLOOKUP(B299,'(2) Gegevens per set'!B:V, 14, FALSE) = "", "", VLOOKUP(B299,'(2) Gegevens per set'!B:V, 14, FALSE)), "")</f>
        <v/>
      </c>
      <c r="Q299" s="72" t="str">
        <f>IF($Q$13="Ja", IF(VLOOKUP(B299,'(2) Gegevens per set'!B:V, 15, FALSE) = "", "", VLOOKUP(B299,'(2) Gegevens per set'!B:V, 15, FALSE)), "")</f>
        <v/>
      </c>
      <c r="R299" s="64" t="str">
        <f>IF($R$13="Ja", IF(VLOOKUP(B299,'(2) Gegevens per set'!B:V, 16, FALSE) = "", "", VLOOKUP(B299,'(2) Gegevens per set'!B:V, 16, FALSE)), "")</f>
        <v/>
      </c>
      <c r="S299" s="72" t="str">
        <f>IF($S$13="Ja", IF(VLOOKUP(B299,'(2) Gegevens per set'!B:V, 17, FALSE) = "", "", VLOOKUP(B299,'(2) Gegevens per set'!B:V, 17, FALSE)), "")</f>
        <v/>
      </c>
      <c r="T299" s="64" t="str">
        <f>IF($T$13="Ja", IF(VLOOKUP(B299,'(2) Gegevens per set'!B:V, 18, FALSE) = "", "", VLOOKUP(B299,'(2) Gegevens per set'!B:V, 18, FALSE)), "")</f>
        <v/>
      </c>
      <c r="U299" s="72" t="str">
        <f>IF($U$13="Ja", IF(VLOOKUP(B299,'(2) Gegevens per set'!B:V, 19, FALSE) = "", "", VLOOKUP(B299,'(2) Gegevens per set'!B:V, 19, FALSE)), "")</f>
        <v/>
      </c>
      <c r="V299" s="72" t="str">
        <f>IF($V$13="Ja", IF(VLOOKUP(B299,'(2) Gegevens per set'!B:V, 20, FALSE) = "", "", VLOOKUP(B299,'(2) Gegevens per set'!B:V, 20, FALSE)), "")</f>
        <v/>
      </c>
      <c r="W299" s="72" t="str">
        <f>IF($W$13="Ja", IF(VLOOKUP(B299,'(2) Gegevens per set'!B:V, 21, FALSE) = "", "", VLOOKUP(B299,'(2) Gegevens per set'!B:V, 21, FALSE)), "")</f>
        <v/>
      </c>
      <c r="X299" s="83" t="str" cm="1">
        <f t="array" ref="X299">IF($C$6&lt;&gt;"x","",IF(OR(E299:W299&lt;&gt;""),"x",""))</f>
        <v/>
      </c>
      <c r="Y299" s="83" t="str">
        <f>IF($C$8="x", IF(VLOOKUP(B299,'(2) Gegevens per set'!B:Y, 22, FALSE) = "", "", VLOOKUP(B299,'(2) Gegevens per set'!B:Y, 22, FALSE)), "")</f>
        <v/>
      </c>
      <c r="Z299" s="83" t="str">
        <f>IF($C$9="x", IF(VLOOKUP(B299,'(2) Gegevens per set'!B:Y, 23, FALSE) = "", "", VLOOKUP(B299,'(2) Gegevens per set'!B:Y, 23, FALSE)), "")</f>
        <v/>
      </c>
      <c r="AA299" s="83" t="str">
        <f>IF($C$7="x", IF(VLOOKUP(B299,'(2) Gegevens per set'!B:Y, 24, FALSE) = "", "", VLOOKUP(B299,'(2) Gegevens per set'!B:Y, 24, FALSE)), "")</f>
        <v/>
      </c>
    </row>
    <row r="300" spans="2:27" x14ac:dyDescent="0.25">
      <c r="B300" s="60" t="s">
        <v>361</v>
      </c>
      <c r="C300" s="30" t="s">
        <v>8</v>
      </c>
      <c r="D300" s="30"/>
      <c r="E300" s="72" t="str">
        <f>IF($E$13="Ja", IF(VLOOKUP(B300,'(2) Gegevens per set'!B:V, 3, FALSE) = "", "", VLOOKUP(B300,'(2) Gegevens per set'!B:V, 3, FALSE)), "")</f>
        <v/>
      </c>
      <c r="F300" s="72" t="str">
        <f>IF($F$13="Ja", IF(VLOOKUP(B300,'(2) Gegevens per set'!B:V, 4, FALSE) = "", "", VLOOKUP(B300,'(2) Gegevens per set'!B:V, 4, FALSE)), "")</f>
        <v/>
      </c>
      <c r="G300" s="68" t="str">
        <f>IF($G$13="Ja", IF(VLOOKUP(B300,'(2) Gegevens per set'!B:V, 5, FALSE) = "", "", VLOOKUP(B300,'(2) Gegevens per set'!B:V, 5, FALSE)), "")</f>
        <v/>
      </c>
      <c r="H300" s="64" t="str">
        <f>IF($H$13="Ja", IF(VLOOKUP(B300,'(2) Gegevens per set'!B:V, 6, FALSE) = "", "", VLOOKUP(B300,'(2) Gegevens per set'!B:V, 6, FALSE)), "")</f>
        <v/>
      </c>
      <c r="I300" s="72" t="str">
        <f>IF($I$13="Ja", IF(VLOOKUP(B300,'(2) Gegevens per set'!B:V, 7, FALSE) = "", "", VLOOKUP(B300,'(2) Gegevens per set'!B:V, 7, FALSE)), "")</f>
        <v/>
      </c>
      <c r="J300" s="72" t="str">
        <f>IF($J$13="Ja", IF(VLOOKUP(B300,'(2) Gegevens per set'!B:V, 8, FALSE) = "", "", VLOOKUP(B300,'(2) Gegevens per set'!B:V, 8, FALSE)), "")</f>
        <v/>
      </c>
      <c r="K300" s="64" t="str">
        <f>IF($K$13="Ja", IF(VLOOKUP(B300,'(2) Gegevens per set'!B:V, 9, FALSE) = "", "", VLOOKUP(B300,'(2) Gegevens per set'!B:V, 9, FALSE)), "")</f>
        <v/>
      </c>
      <c r="L300" s="72" t="str">
        <f>IF($L$13="Ja", IF(VLOOKUP(B300,'(2) Gegevens per set'!B:V, 10, FALSE) = "", "", VLOOKUP(B300,'(2) Gegevens per set'!B:V, 10, FALSE)), "")</f>
        <v/>
      </c>
      <c r="M300" s="72" t="str">
        <f>IF($M$13="Ja", IF(VLOOKUP(B300,'(2) Gegevens per set'!B:V, 11, FALSE) = "", "", VLOOKUP(B300,'(2) Gegevens per set'!B:V, 11, FALSE)), "")</f>
        <v/>
      </c>
      <c r="N300" s="64" t="str">
        <f>IF($N$13="Ja", IF(VLOOKUP(B300,'(2) Gegevens per set'!B:V, 12, FALSE) = "", "", VLOOKUP(B300,'(2) Gegevens per set'!B:V, 12, FALSE)), "")</f>
        <v/>
      </c>
      <c r="O300" s="72" t="str">
        <f>IF($O$13="Ja", IF(VLOOKUP(B300,'(2) Gegevens per set'!B:V, 13, FALSE) = "", "", VLOOKUP(B300,'(2) Gegevens per set'!B:V, 13, FALSE)), "")</f>
        <v/>
      </c>
      <c r="P300" s="64" t="str">
        <f>IF($P$13="Ja", IF(VLOOKUP(B300,'(2) Gegevens per set'!B:V, 14, FALSE) = "", "", VLOOKUP(B300,'(2) Gegevens per set'!B:V, 14, FALSE)), "")</f>
        <v/>
      </c>
      <c r="Q300" s="72" t="str">
        <f>IF($Q$13="Ja", IF(VLOOKUP(B300,'(2) Gegevens per set'!B:V, 15, FALSE) = "", "", VLOOKUP(B300,'(2) Gegevens per set'!B:V, 15, FALSE)), "")</f>
        <v/>
      </c>
      <c r="R300" s="64" t="str">
        <f>IF($R$13="Ja", IF(VLOOKUP(B300,'(2) Gegevens per set'!B:V, 16, FALSE) = "", "", VLOOKUP(B300,'(2) Gegevens per set'!B:V, 16, FALSE)), "")</f>
        <v/>
      </c>
      <c r="S300" s="72" t="str">
        <f>IF($S$13="Ja", IF(VLOOKUP(B300,'(2) Gegevens per set'!B:V, 17, FALSE) = "", "", VLOOKUP(B300,'(2) Gegevens per set'!B:V, 17, FALSE)), "")</f>
        <v/>
      </c>
      <c r="T300" s="64" t="str">
        <f>IF($T$13="Ja", IF(VLOOKUP(B300,'(2) Gegevens per set'!B:V, 18, FALSE) = "", "", VLOOKUP(B300,'(2) Gegevens per set'!B:V, 18, FALSE)), "")</f>
        <v/>
      </c>
      <c r="U300" s="72" t="str">
        <f>IF($U$13="Ja", IF(VLOOKUP(B300,'(2) Gegevens per set'!B:V, 19, FALSE) = "", "", VLOOKUP(B300,'(2) Gegevens per set'!B:V, 19, FALSE)), "")</f>
        <v/>
      </c>
      <c r="V300" s="72" t="str">
        <f>IF($V$13="Ja", IF(VLOOKUP(B300,'(2) Gegevens per set'!B:V, 20, FALSE) = "", "", VLOOKUP(B300,'(2) Gegevens per set'!B:V, 20, FALSE)), "")</f>
        <v/>
      </c>
      <c r="W300" s="72" t="str">
        <f>IF($W$13="Ja", IF(VLOOKUP(B300,'(2) Gegevens per set'!B:V, 21, FALSE) = "", "", VLOOKUP(B300,'(2) Gegevens per set'!B:V, 21, FALSE)), "")</f>
        <v/>
      </c>
      <c r="X300" s="83" t="str" cm="1">
        <f t="array" ref="X300">IF($C$6&lt;&gt;"x","",IF(OR(E300:W300&lt;&gt;""),"x",""))</f>
        <v/>
      </c>
      <c r="Y300" s="83" t="str">
        <f>IF($C$8="x", IF(VLOOKUP(B300,'(2) Gegevens per set'!B:Y, 22, FALSE) = "", "", VLOOKUP(B300,'(2) Gegevens per set'!B:Y, 22, FALSE)), "")</f>
        <v/>
      </c>
      <c r="Z300" s="83" t="str">
        <f>IF($C$9="x", IF(VLOOKUP(B300,'(2) Gegevens per set'!B:Y, 23, FALSE) = "", "", VLOOKUP(B300,'(2) Gegevens per set'!B:Y, 23, FALSE)), "")</f>
        <v/>
      </c>
      <c r="AA300" s="83" t="str">
        <f>IF($C$7="x", IF(VLOOKUP(B300,'(2) Gegevens per set'!B:Y, 24, FALSE) = "", "", VLOOKUP(B300,'(2) Gegevens per set'!B:Y, 24, FALSE)), "")</f>
        <v/>
      </c>
    </row>
    <row r="301" spans="2:27" x14ac:dyDescent="0.25">
      <c r="B301" s="60" t="s">
        <v>362</v>
      </c>
      <c r="C301" s="30" t="s">
        <v>10</v>
      </c>
      <c r="D301" s="30"/>
      <c r="E301" s="72" t="str">
        <f>IF($E$13="Ja", IF(VLOOKUP(B301,'(2) Gegevens per set'!B:V, 3, FALSE) = "", "", VLOOKUP(B301,'(2) Gegevens per set'!B:V, 3, FALSE)), "")</f>
        <v/>
      </c>
      <c r="F301" s="72" t="str">
        <f>IF($F$13="Ja", IF(VLOOKUP(B301,'(2) Gegevens per set'!B:V, 4, FALSE) = "", "", VLOOKUP(B301,'(2) Gegevens per set'!B:V, 4, FALSE)), "")</f>
        <v/>
      </c>
      <c r="G301" s="68" t="str">
        <f>IF($G$13="Ja", IF(VLOOKUP(B301,'(2) Gegevens per set'!B:V, 5, FALSE) = "", "", VLOOKUP(B301,'(2) Gegevens per set'!B:V, 5, FALSE)), "")</f>
        <v/>
      </c>
      <c r="H301" s="64" t="str">
        <f>IF($H$13="Ja", IF(VLOOKUP(B301,'(2) Gegevens per set'!B:V, 6, FALSE) = "", "", VLOOKUP(B301,'(2) Gegevens per set'!B:V, 6, FALSE)), "")</f>
        <v/>
      </c>
      <c r="I301" s="72" t="str">
        <f>IF($I$13="Ja", IF(VLOOKUP(B301,'(2) Gegevens per set'!B:V, 7, FALSE) = "", "", VLOOKUP(B301,'(2) Gegevens per set'!B:V, 7, FALSE)), "")</f>
        <v/>
      </c>
      <c r="J301" s="72" t="str">
        <f>IF($J$13="Ja", IF(VLOOKUP(B301,'(2) Gegevens per set'!B:V, 8, FALSE) = "", "", VLOOKUP(B301,'(2) Gegevens per set'!B:V, 8, FALSE)), "")</f>
        <v/>
      </c>
      <c r="K301" s="64" t="str">
        <f>IF($K$13="Ja", IF(VLOOKUP(B301,'(2) Gegevens per set'!B:V, 9, FALSE) = "", "", VLOOKUP(B301,'(2) Gegevens per set'!B:V, 9, FALSE)), "")</f>
        <v/>
      </c>
      <c r="L301" s="72" t="str">
        <f>IF($L$13="Ja", IF(VLOOKUP(B301,'(2) Gegevens per set'!B:V, 10, FALSE) = "", "", VLOOKUP(B301,'(2) Gegevens per set'!B:V, 10, FALSE)), "")</f>
        <v/>
      </c>
      <c r="M301" s="72" t="str">
        <f>IF($M$13="Ja", IF(VLOOKUP(B301,'(2) Gegevens per set'!B:V, 11, FALSE) = "", "", VLOOKUP(B301,'(2) Gegevens per set'!B:V, 11, FALSE)), "")</f>
        <v/>
      </c>
      <c r="N301" s="64" t="str">
        <f>IF($N$13="Ja", IF(VLOOKUP(B301,'(2) Gegevens per set'!B:V, 12, FALSE) = "", "", VLOOKUP(B301,'(2) Gegevens per set'!B:V, 12, FALSE)), "")</f>
        <v/>
      </c>
      <c r="O301" s="72" t="str">
        <f>IF($O$13="Ja", IF(VLOOKUP(B301,'(2) Gegevens per set'!B:V, 13, FALSE) = "", "", VLOOKUP(B301,'(2) Gegevens per set'!B:V, 13, FALSE)), "")</f>
        <v/>
      </c>
      <c r="P301" s="64" t="str">
        <f>IF($P$13="Ja", IF(VLOOKUP(B301,'(2) Gegevens per set'!B:V, 14, FALSE) = "", "", VLOOKUP(B301,'(2) Gegevens per set'!B:V, 14, FALSE)), "")</f>
        <v/>
      </c>
      <c r="Q301" s="72" t="str">
        <f>IF($Q$13="Ja", IF(VLOOKUP(B301,'(2) Gegevens per set'!B:V, 15, FALSE) = "", "", VLOOKUP(B301,'(2) Gegevens per set'!B:V, 15, FALSE)), "")</f>
        <v/>
      </c>
      <c r="R301" s="64" t="str">
        <f>IF($R$13="Ja", IF(VLOOKUP(B301,'(2) Gegevens per set'!B:V, 16, FALSE) = "", "", VLOOKUP(B301,'(2) Gegevens per set'!B:V, 16, FALSE)), "")</f>
        <v/>
      </c>
      <c r="S301" s="72" t="str">
        <f>IF($S$13="Ja", IF(VLOOKUP(B301,'(2) Gegevens per set'!B:V, 17, FALSE) = "", "", VLOOKUP(B301,'(2) Gegevens per set'!B:V, 17, FALSE)), "")</f>
        <v/>
      </c>
      <c r="T301" s="64" t="str">
        <f>IF($T$13="Ja", IF(VLOOKUP(B301,'(2) Gegevens per set'!B:V, 18, FALSE) = "", "", VLOOKUP(B301,'(2) Gegevens per set'!B:V, 18, FALSE)), "")</f>
        <v/>
      </c>
      <c r="U301" s="72" t="str">
        <f>IF($U$13="Ja", IF(VLOOKUP(B301,'(2) Gegevens per set'!B:V, 19, FALSE) = "", "", VLOOKUP(B301,'(2) Gegevens per set'!B:V, 19, FALSE)), "")</f>
        <v/>
      </c>
      <c r="V301" s="72" t="str">
        <f>IF($V$13="Ja", IF(VLOOKUP(B301,'(2) Gegevens per set'!B:V, 20, FALSE) = "", "", VLOOKUP(B301,'(2) Gegevens per set'!B:V, 20, FALSE)), "")</f>
        <v/>
      </c>
      <c r="W301" s="72" t="str">
        <f>IF($W$13="Ja", IF(VLOOKUP(B301,'(2) Gegevens per set'!B:V, 21, FALSE) = "", "", VLOOKUP(B301,'(2) Gegevens per set'!B:V, 21, FALSE)), "")</f>
        <v/>
      </c>
      <c r="X301" s="83" t="str" cm="1">
        <f t="array" ref="X301">IF($C$6&lt;&gt;"x","",IF(OR(E301:W301&lt;&gt;""),"x",""))</f>
        <v/>
      </c>
      <c r="Y301" s="83" t="str">
        <f>IF($C$8="x", IF(VLOOKUP(B301,'(2) Gegevens per set'!B:Y, 22, FALSE) = "", "", VLOOKUP(B301,'(2) Gegevens per set'!B:Y, 22, FALSE)), "")</f>
        <v/>
      </c>
      <c r="Z301" s="83" t="str">
        <f>IF($C$9="x", IF(VLOOKUP(B301,'(2) Gegevens per set'!B:Y, 23, FALSE) = "", "", VLOOKUP(B301,'(2) Gegevens per set'!B:Y, 23, FALSE)), "")</f>
        <v/>
      </c>
      <c r="AA301" s="83" t="str">
        <f>IF($C$7="x", IF(VLOOKUP(B301,'(2) Gegevens per set'!B:Y, 24, FALSE) = "", "", VLOOKUP(B301,'(2) Gegevens per set'!B:Y, 24, FALSE)), "")</f>
        <v/>
      </c>
    </row>
    <row r="302" spans="2:27" x14ac:dyDescent="0.25">
      <c r="B302" s="60" t="s">
        <v>363</v>
      </c>
      <c r="C302" s="30" t="s">
        <v>12</v>
      </c>
      <c r="D302" s="30"/>
      <c r="E302" s="72" t="str">
        <f>IF($E$13="Ja", IF(VLOOKUP(B302,'(2) Gegevens per set'!B:V, 3, FALSE) = "", "", VLOOKUP(B302,'(2) Gegevens per set'!B:V, 3, FALSE)), "")</f>
        <v/>
      </c>
      <c r="F302" s="72" t="str">
        <f>IF($F$13="Ja", IF(VLOOKUP(B302,'(2) Gegevens per set'!B:V, 4, FALSE) = "", "", VLOOKUP(B302,'(2) Gegevens per set'!B:V, 4, FALSE)), "")</f>
        <v/>
      </c>
      <c r="G302" s="68" t="str">
        <f>IF($G$13="Ja", IF(VLOOKUP(B302,'(2) Gegevens per set'!B:V, 5, FALSE) = "", "", VLOOKUP(B302,'(2) Gegevens per set'!B:V, 5, FALSE)), "")</f>
        <v/>
      </c>
      <c r="H302" s="64" t="str">
        <f>IF($H$13="Ja", IF(VLOOKUP(B302,'(2) Gegevens per set'!B:V, 6, FALSE) = "", "", VLOOKUP(B302,'(2) Gegevens per set'!B:V, 6, FALSE)), "")</f>
        <v/>
      </c>
      <c r="I302" s="72" t="str">
        <f>IF($I$13="Ja", IF(VLOOKUP(B302,'(2) Gegevens per set'!B:V, 7, FALSE) = "", "", VLOOKUP(B302,'(2) Gegevens per set'!B:V, 7, FALSE)), "")</f>
        <v/>
      </c>
      <c r="J302" s="72" t="str">
        <f>IF($J$13="Ja", IF(VLOOKUP(B302,'(2) Gegevens per set'!B:V, 8, FALSE) = "", "", VLOOKUP(B302,'(2) Gegevens per set'!B:V, 8, FALSE)), "")</f>
        <v/>
      </c>
      <c r="K302" s="64" t="str">
        <f>IF($K$13="Ja", IF(VLOOKUP(B302,'(2) Gegevens per set'!B:V, 9, FALSE) = "", "", VLOOKUP(B302,'(2) Gegevens per set'!B:V, 9, FALSE)), "")</f>
        <v/>
      </c>
      <c r="L302" s="72" t="str">
        <f>IF($L$13="Ja", IF(VLOOKUP(B302,'(2) Gegevens per set'!B:V, 10, FALSE) = "", "", VLOOKUP(B302,'(2) Gegevens per set'!B:V, 10, FALSE)), "")</f>
        <v/>
      </c>
      <c r="M302" s="72" t="str">
        <f>IF($M$13="Ja", IF(VLOOKUP(B302,'(2) Gegevens per set'!B:V, 11, FALSE) = "", "", VLOOKUP(B302,'(2) Gegevens per set'!B:V, 11, FALSE)), "")</f>
        <v/>
      </c>
      <c r="N302" s="64" t="str">
        <f>IF($N$13="Ja", IF(VLOOKUP(B302,'(2) Gegevens per set'!B:V, 12, FALSE) = "", "", VLOOKUP(B302,'(2) Gegevens per set'!B:V, 12, FALSE)), "")</f>
        <v/>
      </c>
      <c r="O302" s="72" t="str">
        <f>IF($O$13="Ja", IF(VLOOKUP(B302,'(2) Gegevens per set'!B:V, 13, FALSE) = "", "", VLOOKUP(B302,'(2) Gegevens per set'!B:V, 13, FALSE)), "")</f>
        <v/>
      </c>
      <c r="P302" s="64" t="str">
        <f>IF($P$13="Ja", IF(VLOOKUP(B302,'(2) Gegevens per set'!B:V, 14, FALSE) = "", "", VLOOKUP(B302,'(2) Gegevens per set'!B:V, 14, FALSE)), "")</f>
        <v/>
      </c>
      <c r="Q302" s="72" t="str">
        <f>IF($Q$13="Ja", IF(VLOOKUP(B302,'(2) Gegevens per set'!B:V, 15, FALSE) = "", "", VLOOKUP(B302,'(2) Gegevens per set'!B:V, 15, FALSE)), "")</f>
        <v/>
      </c>
      <c r="R302" s="64" t="str">
        <f>IF($R$13="Ja", IF(VLOOKUP(B302,'(2) Gegevens per set'!B:V, 16, FALSE) = "", "", VLOOKUP(B302,'(2) Gegevens per set'!B:V, 16, FALSE)), "")</f>
        <v/>
      </c>
      <c r="S302" s="72" t="str">
        <f>IF($S$13="Ja", IF(VLOOKUP(B302,'(2) Gegevens per set'!B:V, 17, FALSE) = "", "", VLOOKUP(B302,'(2) Gegevens per set'!B:V, 17, FALSE)), "")</f>
        <v/>
      </c>
      <c r="T302" s="64" t="str">
        <f>IF($T$13="Ja", IF(VLOOKUP(B302,'(2) Gegevens per set'!B:V, 18, FALSE) = "", "", VLOOKUP(B302,'(2) Gegevens per set'!B:V, 18, FALSE)), "")</f>
        <v/>
      </c>
      <c r="U302" s="72" t="str">
        <f>IF($U$13="Ja", IF(VLOOKUP(B302,'(2) Gegevens per set'!B:V, 19, FALSE) = "", "", VLOOKUP(B302,'(2) Gegevens per set'!B:V, 19, FALSE)), "")</f>
        <v/>
      </c>
      <c r="V302" s="72" t="str">
        <f>IF($V$13="Ja", IF(VLOOKUP(B302,'(2) Gegevens per set'!B:V, 20, FALSE) = "", "", VLOOKUP(B302,'(2) Gegevens per set'!B:V, 20, FALSE)), "")</f>
        <v/>
      </c>
      <c r="W302" s="72" t="str">
        <f>IF($W$13="Ja", IF(VLOOKUP(B302,'(2) Gegevens per set'!B:V, 21, FALSE) = "", "", VLOOKUP(B302,'(2) Gegevens per set'!B:V, 21, FALSE)), "")</f>
        <v/>
      </c>
      <c r="X302" s="83" t="str" cm="1">
        <f t="array" ref="X302">IF($C$6&lt;&gt;"x","",IF(OR(E302:W302&lt;&gt;""),"x",""))</f>
        <v/>
      </c>
      <c r="Y302" s="83" t="str">
        <f>IF($C$8="x", IF(VLOOKUP(B302,'(2) Gegevens per set'!B:Y, 22, FALSE) = "", "", VLOOKUP(B302,'(2) Gegevens per set'!B:Y, 22, FALSE)), "")</f>
        <v/>
      </c>
      <c r="Z302" s="83" t="str">
        <f>IF($C$9="x", IF(VLOOKUP(B302,'(2) Gegevens per set'!B:Y, 23, FALSE) = "", "", VLOOKUP(B302,'(2) Gegevens per set'!B:Y, 23, FALSE)), "")</f>
        <v/>
      </c>
      <c r="AA302" s="83" t="str">
        <f>IF($C$7="x", IF(VLOOKUP(B302,'(2) Gegevens per set'!B:Y, 24, FALSE) = "", "", VLOOKUP(B302,'(2) Gegevens per set'!B:Y, 24, FALSE)), "")</f>
        <v/>
      </c>
    </row>
    <row r="303" spans="2:27" x14ac:dyDescent="0.25">
      <c r="B303" s="60" t="s">
        <v>364</v>
      </c>
      <c r="C303" s="30" t="s">
        <v>14</v>
      </c>
      <c r="D303" s="30"/>
      <c r="E303" s="72" t="str">
        <f>IF($E$13="Ja", IF(VLOOKUP(B303,'(2) Gegevens per set'!B:V, 3, FALSE) = "", "", VLOOKUP(B303,'(2) Gegevens per set'!B:V, 3, FALSE)), "")</f>
        <v/>
      </c>
      <c r="F303" s="72" t="str">
        <f>IF($F$13="Ja", IF(VLOOKUP(B303,'(2) Gegevens per set'!B:V, 4, FALSE) = "", "", VLOOKUP(B303,'(2) Gegevens per set'!B:V, 4, FALSE)), "")</f>
        <v/>
      </c>
      <c r="G303" s="68" t="str">
        <f>IF($G$13="Ja", IF(VLOOKUP(B303,'(2) Gegevens per set'!B:V, 5, FALSE) = "", "", VLOOKUP(B303,'(2) Gegevens per set'!B:V, 5, FALSE)), "")</f>
        <v/>
      </c>
      <c r="H303" s="64" t="str">
        <f>IF($H$13="Ja", IF(VLOOKUP(B303,'(2) Gegevens per set'!B:V, 6, FALSE) = "", "", VLOOKUP(B303,'(2) Gegevens per set'!B:V, 6, FALSE)), "")</f>
        <v/>
      </c>
      <c r="I303" s="72" t="str">
        <f>IF($I$13="Ja", IF(VLOOKUP(B303,'(2) Gegevens per set'!B:V, 7, FALSE) = "", "", VLOOKUP(B303,'(2) Gegevens per set'!B:V, 7, FALSE)), "")</f>
        <v/>
      </c>
      <c r="J303" s="72" t="str">
        <f>IF($J$13="Ja", IF(VLOOKUP(B303,'(2) Gegevens per set'!B:V, 8, FALSE) = "", "", VLOOKUP(B303,'(2) Gegevens per set'!B:V, 8, FALSE)), "")</f>
        <v/>
      </c>
      <c r="K303" s="64" t="str">
        <f>IF($K$13="Ja", IF(VLOOKUP(B303,'(2) Gegevens per set'!B:V, 9, FALSE) = "", "", VLOOKUP(B303,'(2) Gegevens per set'!B:V, 9, FALSE)), "")</f>
        <v/>
      </c>
      <c r="L303" s="72" t="str">
        <f>IF($L$13="Ja", IF(VLOOKUP(B303,'(2) Gegevens per set'!B:V, 10, FALSE) = "", "", VLOOKUP(B303,'(2) Gegevens per set'!B:V, 10, FALSE)), "")</f>
        <v/>
      </c>
      <c r="M303" s="72" t="str">
        <f>IF($M$13="Ja", IF(VLOOKUP(B303,'(2) Gegevens per set'!B:V, 11, FALSE) = "", "", VLOOKUP(B303,'(2) Gegevens per set'!B:V, 11, FALSE)), "")</f>
        <v/>
      </c>
      <c r="N303" s="64" t="str">
        <f>IF($N$13="Ja", IF(VLOOKUP(B303,'(2) Gegevens per set'!B:V, 12, FALSE) = "", "", VLOOKUP(B303,'(2) Gegevens per set'!B:V, 12, FALSE)), "")</f>
        <v/>
      </c>
      <c r="O303" s="72" t="str">
        <f>IF($O$13="Ja", IF(VLOOKUP(B303,'(2) Gegevens per set'!B:V, 13, FALSE) = "", "", VLOOKUP(B303,'(2) Gegevens per set'!B:V, 13, FALSE)), "")</f>
        <v/>
      </c>
      <c r="P303" s="64" t="str">
        <f>IF($P$13="Ja", IF(VLOOKUP(B303,'(2) Gegevens per set'!B:V, 14, FALSE) = "", "", VLOOKUP(B303,'(2) Gegevens per set'!B:V, 14, FALSE)), "")</f>
        <v/>
      </c>
      <c r="Q303" s="72" t="str">
        <f>IF($Q$13="Ja", IF(VLOOKUP(B303,'(2) Gegevens per set'!B:V, 15, FALSE) = "", "", VLOOKUP(B303,'(2) Gegevens per set'!B:V, 15, FALSE)), "")</f>
        <v/>
      </c>
      <c r="R303" s="64" t="str">
        <f>IF($R$13="Ja", IF(VLOOKUP(B303,'(2) Gegevens per set'!B:V, 16, FALSE) = "", "", VLOOKUP(B303,'(2) Gegevens per set'!B:V, 16, FALSE)), "")</f>
        <v/>
      </c>
      <c r="S303" s="72" t="str">
        <f>IF($S$13="Ja", IF(VLOOKUP(B303,'(2) Gegevens per set'!B:V, 17, FALSE) = "", "", VLOOKUP(B303,'(2) Gegevens per set'!B:V, 17, FALSE)), "")</f>
        <v/>
      </c>
      <c r="T303" s="64" t="str">
        <f>IF($T$13="Ja", IF(VLOOKUP(B303,'(2) Gegevens per set'!B:V, 18, FALSE) = "", "", VLOOKUP(B303,'(2) Gegevens per set'!B:V, 18, FALSE)), "")</f>
        <v/>
      </c>
      <c r="U303" s="72" t="str">
        <f>IF($U$13="Ja", IF(VLOOKUP(B303,'(2) Gegevens per set'!B:V, 19, FALSE) = "", "", VLOOKUP(B303,'(2) Gegevens per set'!B:V, 19, FALSE)), "")</f>
        <v/>
      </c>
      <c r="V303" s="72" t="str">
        <f>IF($V$13="Ja", IF(VLOOKUP(B303,'(2) Gegevens per set'!B:V, 20, FALSE) = "", "", VLOOKUP(B303,'(2) Gegevens per set'!B:V, 20, FALSE)), "")</f>
        <v/>
      </c>
      <c r="W303" s="72" t="str">
        <f>IF($W$13="Ja", IF(VLOOKUP(B303,'(2) Gegevens per set'!B:V, 21, FALSE) = "", "", VLOOKUP(B303,'(2) Gegevens per set'!B:V, 21, FALSE)), "")</f>
        <v/>
      </c>
      <c r="X303" s="83" t="str" cm="1">
        <f t="array" ref="X303">IF($C$6&lt;&gt;"x","",IF(OR(E303:W303&lt;&gt;""),"x",""))</f>
        <v/>
      </c>
      <c r="Y303" s="83" t="str">
        <f>IF($C$8="x", IF(VLOOKUP(B303,'(2) Gegevens per set'!B:Y, 22, FALSE) = "", "", VLOOKUP(B303,'(2) Gegevens per set'!B:Y, 22, FALSE)), "")</f>
        <v/>
      </c>
      <c r="Z303" s="83" t="str">
        <f>IF($C$9="x", IF(VLOOKUP(B303,'(2) Gegevens per set'!B:Y, 23, FALSE) = "", "", VLOOKUP(B303,'(2) Gegevens per set'!B:Y, 23, FALSE)), "")</f>
        <v/>
      </c>
      <c r="AA303" s="83" t="str">
        <f>IF($C$7="x", IF(VLOOKUP(B303,'(2) Gegevens per set'!B:Y, 24, FALSE) = "", "", VLOOKUP(B303,'(2) Gegevens per set'!B:Y, 24, FALSE)), "")</f>
        <v/>
      </c>
    </row>
    <row r="304" spans="2:27" x14ac:dyDescent="0.25">
      <c r="B304" s="60" t="s">
        <v>365</v>
      </c>
      <c r="C304" s="30" t="s">
        <v>16</v>
      </c>
      <c r="D304" s="30"/>
      <c r="E304" s="72" t="str">
        <f>IF($E$13="Ja", IF(VLOOKUP(B304,'(2) Gegevens per set'!B:V, 3, FALSE) = "", "", VLOOKUP(B304,'(2) Gegevens per set'!B:V, 3, FALSE)), "")</f>
        <v/>
      </c>
      <c r="F304" s="72" t="str">
        <f>IF($F$13="Ja", IF(VLOOKUP(B304,'(2) Gegevens per set'!B:V, 4, FALSE) = "", "", VLOOKUP(B304,'(2) Gegevens per set'!B:V, 4, FALSE)), "")</f>
        <v/>
      </c>
      <c r="G304" s="68" t="str">
        <f>IF($G$13="Ja", IF(VLOOKUP(B304,'(2) Gegevens per set'!B:V, 5, FALSE) = "", "", VLOOKUP(B304,'(2) Gegevens per set'!B:V, 5, FALSE)), "")</f>
        <v/>
      </c>
      <c r="H304" s="64" t="str">
        <f>IF($H$13="Ja", IF(VLOOKUP(B304,'(2) Gegevens per set'!B:V, 6, FALSE) = "", "", VLOOKUP(B304,'(2) Gegevens per set'!B:V, 6, FALSE)), "")</f>
        <v/>
      </c>
      <c r="I304" s="72" t="str">
        <f>IF($I$13="Ja", IF(VLOOKUP(B304,'(2) Gegevens per set'!B:V, 7, FALSE) = "", "", VLOOKUP(B304,'(2) Gegevens per set'!B:V, 7, FALSE)), "")</f>
        <v/>
      </c>
      <c r="J304" s="72" t="str">
        <f>IF($J$13="Ja", IF(VLOOKUP(B304,'(2) Gegevens per set'!B:V, 8, FALSE) = "", "", VLOOKUP(B304,'(2) Gegevens per set'!B:V, 8, FALSE)), "")</f>
        <v/>
      </c>
      <c r="K304" s="64" t="str">
        <f>IF($K$13="Ja", IF(VLOOKUP(B304,'(2) Gegevens per set'!B:V, 9, FALSE) = "", "", VLOOKUP(B304,'(2) Gegevens per set'!B:V, 9, FALSE)), "")</f>
        <v/>
      </c>
      <c r="L304" s="72" t="str">
        <f>IF($L$13="Ja", IF(VLOOKUP(B304,'(2) Gegevens per set'!B:V, 10, FALSE) = "", "", VLOOKUP(B304,'(2) Gegevens per set'!B:V, 10, FALSE)), "")</f>
        <v/>
      </c>
      <c r="M304" s="72" t="str">
        <f>IF($M$13="Ja", IF(VLOOKUP(B304,'(2) Gegevens per set'!B:V, 11, FALSE) = "", "", VLOOKUP(B304,'(2) Gegevens per set'!B:V, 11, FALSE)), "")</f>
        <v/>
      </c>
      <c r="N304" s="64" t="str">
        <f>IF($N$13="Ja", IF(VLOOKUP(B304,'(2) Gegevens per set'!B:V, 12, FALSE) = "", "", VLOOKUP(B304,'(2) Gegevens per set'!B:V, 12, FALSE)), "")</f>
        <v/>
      </c>
      <c r="O304" s="72" t="str">
        <f>IF($O$13="Ja", IF(VLOOKUP(B304,'(2) Gegevens per set'!B:V, 13, FALSE) = "", "", VLOOKUP(B304,'(2) Gegevens per set'!B:V, 13, FALSE)), "")</f>
        <v/>
      </c>
      <c r="P304" s="64" t="str">
        <f>IF($P$13="Ja", IF(VLOOKUP(B304,'(2) Gegevens per set'!B:V, 14, FALSE) = "", "", VLOOKUP(B304,'(2) Gegevens per set'!B:V, 14, FALSE)), "")</f>
        <v/>
      </c>
      <c r="Q304" s="72" t="str">
        <f>IF($Q$13="Ja", IF(VLOOKUP(B304,'(2) Gegevens per set'!B:V, 15, FALSE) = "", "", VLOOKUP(B304,'(2) Gegevens per set'!B:V, 15, FALSE)), "")</f>
        <v/>
      </c>
      <c r="R304" s="64" t="str">
        <f>IF($R$13="Ja", IF(VLOOKUP(B304,'(2) Gegevens per set'!B:V, 16, FALSE) = "", "", VLOOKUP(B304,'(2) Gegevens per set'!B:V, 16, FALSE)), "")</f>
        <v/>
      </c>
      <c r="S304" s="72" t="str">
        <f>IF($S$13="Ja", IF(VLOOKUP(B304,'(2) Gegevens per set'!B:V, 17, FALSE) = "", "", VLOOKUP(B304,'(2) Gegevens per set'!B:V, 17, FALSE)), "")</f>
        <v/>
      </c>
      <c r="T304" s="64" t="str">
        <f>IF($T$13="Ja", IF(VLOOKUP(B304,'(2) Gegevens per set'!B:V, 18, FALSE) = "", "", VLOOKUP(B304,'(2) Gegevens per set'!B:V, 18, FALSE)), "")</f>
        <v/>
      </c>
      <c r="U304" s="72" t="str">
        <f>IF($U$13="Ja", IF(VLOOKUP(B304,'(2) Gegevens per set'!B:V, 19, FALSE) = "", "", VLOOKUP(B304,'(2) Gegevens per set'!B:V, 19, FALSE)), "")</f>
        <v/>
      </c>
      <c r="V304" s="72" t="str">
        <f>IF($V$13="Ja", IF(VLOOKUP(B304,'(2) Gegevens per set'!B:V, 20, FALSE) = "", "", VLOOKUP(B304,'(2) Gegevens per set'!B:V, 20, FALSE)), "")</f>
        <v/>
      </c>
      <c r="W304" s="72" t="str">
        <f>IF($W$13="Ja", IF(VLOOKUP(B304,'(2) Gegevens per set'!B:V, 21, FALSE) = "", "", VLOOKUP(B304,'(2) Gegevens per set'!B:V, 21, FALSE)), "")</f>
        <v/>
      </c>
      <c r="X304" s="83" t="str" cm="1">
        <f t="array" ref="X304">IF($C$6&lt;&gt;"x","",IF(OR(E304:W304&lt;&gt;""),"x",""))</f>
        <v/>
      </c>
      <c r="Y304" s="83" t="str">
        <f>IF($C$8="x", IF(VLOOKUP(B304,'(2) Gegevens per set'!B:Y, 22, FALSE) = "", "", VLOOKUP(B304,'(2) Gegevens per set'!B:Y, 22, FALSE)), "")</f>
        <v/>
      </c>
      <c r="Z304" s="83" t="str">
        <f>IF($C$9="x", IF(VLOOKUP(B304,'(2) Gegevens per set'!B:Y, 23, FALSE) = "", "", VLOOKUP(B304,'(2) Gegevens per set'!B:Y, 23, FALSE)), "")</f>
        <v/>
      </c>
      <c r="AA304" s="83" t="str">
        <f>IF($C$7="x", IF(VLOOKUP(B304,'(2) Gegevens per set'!B:Y, 24, FALSE) = "", "", VLOOKUP(B304,'(2) Gegevens per set'!B:Y, 24, FALSE)), "")</f>
        <v/>
      </c>
    </row>
    <row r="305" spans="2:27" x14ac:dyDescent="0.25">
      <c r="B305" s="60" t="s">
        <v>366</v>
      </c>
      <c r="C305" s="30" t="s">
        <v>18</v>
      </c>
      <c r="D305" s="30"/>
      <c r="E305" s="72" t="str">
        <f>IF($E$13="Ja", IF(VLOOKUP(B305,'(2) Gegevens per set'!B:V, 3, FALSE) = "", "", VLOOKUP(B305,'(2) Gegevens per set'!B:V, 3, FALSE)), "")</f>
        <v/>
      </c>
      <c r="F305" s="72" t="str">
        <f>IF($F$13="Ja", IF(VLOOKUP(B305,'(2) Gegevens per set'!B:V, 4, FALSE) = "", "", VLOOKUP(B305,'(2) Gegevens per set'!B:V, 4, FALSE)), "")</f>
        <v/>
      </c>
      <c r="G305" s="68" t="str">
        <f>IF($G$13="Ja", IF(VLOOKUP(B305,'(2) Gegevens per set'!B:V, 5, FALSE) = "", "", VLOOKUP(B305,'(2) Gegevens per set'!B:V, 5, FALSE)), "")</f>
        <v/>
      </c>
      <c r="H305" s="64" t="str">
        <f>IF($H$13="Ja", IF(VLOOKUP(B305,'(2) Gegevens per set'!B:V, 6, FALSE) = "", "", VLOOKUP(B305,'(2) Gegevens per set'!B:V, 6, FALSE)), "")</f>
        <v/>
      </c>
      <c r="I305" s="72" t="str">
        <f>IF($I$13="Ja", IF(VLOOKUP(B305,'(2) Gegevens per set'!B:V, 7, FALSE) = "", "", VLOOKUP(B305,'(2) Gegevens per set'!B:V, 7, FALSE)), "")</f>
        <v/>
      </c>
      <c r="J305" s="72" t="str">
        <f>IF($J$13="Ja", IF(VLOOKUP(B305,'(2) Gegevens per set'!B:V, 8, FALSE) = "", "", VLOOKUP(B305,'(2) Gegevens per set'!B:V, 8, FALSE)), "")</f>
        <v/>
      </c>
      <c r="K305" s="64" t="str">
        <f>IF($K$13="Ja", IF(VLOOKUP(B305,'(2) Gegevens per set'!B:V, 9, FALSE) = "", "", VLOOKUP(B305,'(2) Gegevens per set'!B:V, 9, FALSE)), "")</f>
        <v/>
      </c>
      <c r="L305" s="72" t="str">
        <f>IF($L$13="Ja", IF(VLOOKUP(B305,'(2) Gegevens per set'!B:V, 10, FALSE) = "", "", VLOOKUP(B305,'(2) Gegevens per set'!B:V, 10, FALSE)), "")</f>
        <v/>
      </c>
      <c r="M305" s="72" t="str">
        <f>IF($M$13="Ja", IF(VLOOKUP(B305,'(2) Gegevens per set'!B:V, 11, FALSE) = "", "", VLOOKUP(B305,'(2) Gegevens per set'!B:V, 11, FALSE)), "")</f>
        <v/>
      </c>
      <c r="N305" s="64" t="str">
        <f>IF($N$13="Ja", IF(VLOOKUP(B305,'(2) Gegevens per set'!B:V, 12, FALSE) = "", "", VLOOKUP(B305,'(2) Gegevens per set'!B:V, 12, FALSE)), "")</f>
        <v/>
      </c>
      <c r="O305" s="72" t="str">
        <f>IF($O$13="Ja", IF(VLOOKUP(B305,'(2) Gegevens per set'!B:V, 13, FALSE) = "", "", VLOOKUP(B305,'(2) Gegevens per set'!B:V, 13, FALSE)), "")</f>
        <v/>
      </c>
      <c r="P305" s="64" t="str">
        <f>IF($P$13="Ja", IF(VLOOKUP(B305,'(2) Gegevens per set'!B:V, 14, FALSE) = "", "", VLOOKUP(B305,'(2) Gegevens per set'!B:V, 14, FALSE)), "")</f>
        <v/>
      </c>
      <c r="Q305" s="72" t="str">
        <f>IF($Q$13="Ja", IF(VLOOKUP(B305,'(2) Gegevens per set'!B:V, 15, FALSE) = "", "", VLOOKUP(B305,'(2) Gegevens per set'!B:V, 15, FALSE)), "")</f>
        <v/>
      </c>
      <c r="R305" s="64" t="str">
        <f>IF($R$13="Ja", IF(VLOOKUP(B305,'(2) Gegevens per set'!B:V, 16, FALSE) = "", "", VLOOKUP(B305,'(2) Gegevens per set'!B:V, 16, FALSE)), "")</f>
        <v/>
      </c>
      <c r="S305" s="72" t="str">
        <f>IF($S$13="Ja", IF(VLOOKUP(B305,'(2) Gegevens per set'!B:V, 17, FALSE) = "", "", VLOOKUP(B305,'(2) Gegevens per set'!B:V, 17, FALSE)), "")</f>
        <v/>
      </c>
      <c r="T305" s="64" t="str">
        <f>IF($T$13="Ja", IF(VLOOKUP(B305,'(2) Gegevens per set'!B:V, 18, FALSE) = "", "", VLOOKUP(B305,'(2) Gegevens per set'!B:V, 18, FALSE)), "")</f>
        <v/>
      </c>
      <c r="U305" s="72" t="str">
        <f>IF($U$13="Ja", IF(VLOOKUP(B305,'(2) Gegevens per set'!B:V, 19, FALSE) = "", "", VLOOKUP(B305,'(2) Gegevens per set'!B:V, 19, FALSE)), "")</f>
        <v/>
      </c>
      <c r="V305" s="72" t="str">
        <f>IF($V$13="Ja", IF(VLOOKUP(B305,'(2) Gegevens per set'!B:V, 20, FALSE) = "", "", VLOOKUP(B305,'(2) Gegevens per set'!B:V, 20, FALSE)), "")</f>
        <v/>
      </c>
      <c r="W305" s="72" t="str">
        <f>IF($W$13="Ja", IF(VLOOKUP(B305,'(2) Gegevens per set'!B:V, 21, FALSE) = "", "", VLOOKUP(B305,'(2) Gegevens per set'!B:V, 21, FALSE)), "")</f>
        <v/>
      </c>
      <c r="X305" s="83" t="str" cm="1">
        <f t="array" ref="X305">IF($C$6&lt;&gt;"x","",IF(OR(E305:W305&lt;&gt;""),"x",""))</f>
        <v/>
      </c>
      <c r="Y305" s="83" t="str">
        <f>IF($C$8="x", IF(VLOOKUP(B305,'(2) Gegevens per set'!B:Y, 22, FALSE) = "", "", VLOOKUP(B305,'(2) Gegevens per set'!B:Y, 22, FALSE)), "")</f>
        <v/>
      </c>
      <c r="Z305" s="83" t="str">
        <f>IF($C$9="x", IF(VLOOKUP(B305,'(2) Gegevens per set'!B:Y, 23, FALSE) = "", "", VLOOKUP(B305,'(2) Gegevens per set'!B:Y, 23, FALSE)), "")</f>
        <v/>
      </c>
      <c r="AA305" s="83" t="str">
        <f>IF($C$7="x", IF(VLOOKUP(B305,'(2) Gegevens per set'!B:Y, 24, FALSE) = "", "", VLOOKUP(B305,'(2) Gegevens per set'!B:Y, 24, FALSE)), "")</f>
        <v/>
      </c>
    </row>
    <row r="306" spans="2:27" x14ac:dyDescent="0.25">
      <c r="B306" s="60" t="s">
        <v>367</v>
      </c>
      <c r="C306" s="30" t="s">
        <v>20</v>
      </c>
      <c r="D306" s="30"/>
      <c r="E306" s="72" t="str">
        <f>IF($E$13="Ja", IF(VLOOKUP(B306,'(2) Gegevens per set'!B:V, 3, FALSE) = "", "", VLOOKUP(B306,'(2) Gegevens per set'!B:V, 3, FALSE)), "")</f>
        <v/>
      </c>
      <c r="F306" s="72" t="str">
        <f>IF($F$13="Ja", IF(VLOOKUP(B306,'(2) Gegevens per set'!B:V, 4, FALSE) = "", "", VLOOKUP(B306,'(2) Gegevens per set'!B:V, 4, FALSE)), "")</f>
        <v/>
      </c>
      <c r="G306" s="68" t="str">
        <f>IF($G$13="Ja", IF(VLOOKUP(B306,'(2) Gegevens per set'!B:V, 5, FALSE) = "", "", VLOOKUP(B306,'(2) Gegevens per set'!B:V, 5, FALSE)), "")</f>
        <v/>
      </c>
      <c r="H306" s="64" t="str">
        <f>IF($H$13="Ja", IF(VLOOKUP(B306,'(2) Gegevens per set'!B:V, 6, FALSE) = "", "", VLOOKUP(B306,'(2) Gegevens per set'!B:V, 6, FALSE)), "")</f>
        <v/>
      </c>
      <c r="I306" s="72" t="str">
        <f>IF($I$13="Ja", IF(VLOOKUP(B306,'(2) Gegevens per set'!B:V, 7, FALSE) = "", "", VLOOKUP(B306,'(2) Gegevens per set'!B:V, 7, FALSE)), "")</f>
        <v/>
      </c>
      <c r="J306" s="72" t="str">
        <f>IF($J$13="Ja", IF(VLOOKUP(B306,'(2) Gegevens per set'!B:V, 8, FALSE) = "", "", VLOOKUP(B306,'(2) Gegevens per set'!B:V, 8, FALSE)), "")</f>
        <v/>
      </c>
      <c r="K306" s="64" t="str">
        <f>IF($K$13="Ja", IF(VLOOKUP(B306,'(2) Gegevens per set'!B:V, 9, FALSE) = "", "", VLOOKUP(B306,'(2) Gegevens per set'!B:V, 9, FALSE)), "")</f>
        <v/>
      </c>
      <c r="L306" s="72" t="str">
        <f>IF($L$13="Ja", IF(VLOOKUP(B306,'(2) Gegevens per set'!B:V, 10, FALSE) = "", "", VLOOKUP(B306,'(2) Gegevens per set'!B:V, 10, FALSE)), "")</f>
        <v/>
      </c>
      <c r="M306" s="72" t="str">
        <f>IF($M$13="Ja", IF(VLOOKUP(B306,'(2) Gegevens per set'!B:V, 11, FALSE) = "", "", VLOOKUP(B306,'(2) Gegevens per set'!B:V, 11, FALSE)), "")</f>
        <v/>
      </c>
      <c r="N306" s="64" t="str">
        <f>IF($N$13="Ja", IF(VLOOKUP(B306,'(2) Gegevens per set'!B:V, 12, FALSE) = "", "", VLOOKUP(B306,'(2) Gegevens per set'!B:V, 12, FALSE)), "")</f>
        <v/>
      </c>
      <c r="O306" s="72" t="str">
        <f>IF($O$13="Ja", IF(VLOOKUP(B306,'(2) Gegevens per set'!B:V, 13, FALSE) = "", "", VLOOKUP(B306,'(2) Gegevens per set'!B:V, 13, FALSE)), "")</f>
        <v/>
      </c>
      <c r="P306" s="64" t="str">
        <f>IF($P$13="Ja", IF(VLOOKUP(B306,'(2) Gegevens per set'!B:V, 14, FALSE) = "", "", VLOOKUP(B306,'(2) Gegevens per set'!B:V, 14, FALSE)), "")</f>
        <v/>
      </c>
      <c r="Q306" s="72" t="str">
        <f>IF($Q$13="Ja", IF(VLOOKUP(B306,'(2) Gegevens per set'!B:V, 15, FALSE) = "", "", VLOOKUP(B306,'(2) Gegevens per set'!B:V, 15, FALSE)), "")</f>
        <v/>
      </c>
      <c r="R306" s="64" t="str">
        <f>IF($R$13="Ja", IF(VLOOKUP(B306,'(2) Gegevens per set'!B:V, 16, FALSE) = "", "", VLOOKUP(B306,'(2) Gegevens per set'!B:V, 16, FALSE)), "")</f>
        <v/>
      </c>
      <c r="S306" s="72" t="str">
        <f>IF($S$13="Ja", IF(VLOOKUP(B306,'(2) Gegevens per set'!B:V, 17, FALSE) = "", "", VLOOKUP(B306,'(2) Gegevens per set'!B:V, 17, FALSE)), "")</f>
        <v/>
      </c>
      <c r="T306" s="64" t="str">
        <f>IF($T$13="Ja", IF(VLOOKUP(B306,'(2) Gegevens per set'!B:V, 18, FALSE) = "", "", VLOOKUP(B306,'(2) Gegevens per set'!B:V, 18, FALSE)), "")</f>
        <v/>
      </c>
      <c r="U306" s="72" t="str">
        <f>IF($U$13="Ja", IF(VLOOKUP(B306,'(2) Gegevens per set'!B:V, 19, FALSE) = "", "", VLOOKUP(B306,'(2) Gegevens per set'!B:V, 19, FALSE)), "")</f>
        <v/>
      </c>
      <c r="V306" s="72" t="str">
        <f>IF($V$13="Ja", IF(VLOOKUP(B306,'(2) Gegevens per set'!B:V, 20, FALSE) = "", "", VLOOKUP(B306,'(2) Gegevens per set'!B:V, 20, FALSE)), "")</f>
        <v/>
      </c>
      <c r="W306" s="72" t="str">
        <f>IF($W$13="Ja", IF(VLOOKUP(B306,'(2) Gegevens per set'!B:V, 21, FALSE) = "", "", VLOOKUP(B306,'(2) Gegevens per set'!B:V, 21, FALSE)), "")</f>
        <v/>
      </c>
      <c r="X306" s="83" t="str" cm="1">
        <f t="array" ref="X306">IF($C$6&lt;&gt;"x","",IF(OR(E306:W306&lt;&gt;""),"x",""))</f>
        <v/>
      </c>
      <c r="Y306" s="83" t="str">
        <f>IF($C$8="x", IF(VLOOKUP(B306,'(2) Gegevens per set'!B:Y, 22, FALSE) = "", "", VLOOKUP(B306,'(2) Gegevens per set'!B:Y, 22, FALSE)), "")</f>
        <v/>
      </c>
      <c r="Z306" s="83" t="str">
        <f>IF($C$9="x", IF(VLOOKUP(B306,'(2) Gegevens per set'!B:Y, 23, FALSE) = "", "", VLOOKUP(B306,'(2) Gegevens per set'!B:Y, 23, FALSE)), "")</f>
        <v/>
      </c>
      <c r="AA306" s="83" t="str">
        <f>IF($C$7="x", IF(VLOOKUP(B306,'(2) Gegevens per set'!B:Y, 24, FALSE) = "", "", VLOOKUP(B306,'(2) Gegevens per set'!B:Y, 24, FALSE)), "")</f>
        <v/>
      </c>
    </row>
    <row r="307" spans="2:27" x14ac:dyDescent="0.25">
      <c r="B307" s="60" t="s">
        <v>368</v>
      </c>
      <c r="C307" s="30" t="s">
        <v>22</v>
      </c>
      <c r="D307" s="30"/>
      <c r="E307" s="72" t="str">
        <f>IF($E$13="Ja", IF(VLOOKUP(B307,'(2) Gegevens per set'!B:V, 3, FALSE) = "", "", VLOOKUP(B307,'(2) Gegevens per set'!B:V, 3, FALSE)), "")</f>
        <v/>
      </c>
      <c r="F307" s="72" t="str">
        <f>IF($F$13="Ja", IF(VLOOKUP(B307,'(2) Gegevens per set'!B:V, 4, FALSE) = "", "", VLOOKUP(B307,'(2) Gegevens per set'!B:V, 4, FALSE)), "")</f>
        <v/>
      </c>
      <c r="G307" s="68" t="str">
        <f>IF($G$13="Ja", IF(VLOOKUP(B307,'(2) Gegevens per set'!B:V, 5, FALSE) = "", "", VLOOKUP(B307,'(2) Gegevens per set'!B:V, 5, FALSE)), "")</f>
        <v/>
      </c>
      <c r="H307" s="64" t="str">
        <f>IF($H$13="Ja", IF(VLOOKUP(B307,'(2) Gegevens per set'!B:V, 6, FALSE) = "", "", VLOOKUP(B307,'(2) Gegevens per set'!B:V, 6, FALSE)), "")</f>
        <v/>
      </c>
      <c r="I307" s="72" t="str">
        <f>IF($I$13="Ja", IF(VLOOKUP(B307,'(2) Gegevens per set'!B:V, 7, FALSE) = "", "", VLOOKUP(B307,'(2) Gegevens per set'!B:V, 7, FALSE)), "")</f>
        <v/>
      </c>
      <c r="J307" s="72" t="str">
        <f>IF($J$13="Ja", IF(VLOOKUP(B307,'(2) Gegevens per set'!B:V, 8, FALSE) = "", "", VLOOKUP(B307,'(2) Gegevens per set'!B:V, 8, FALSE)), "")</f>
        <v/>
      </c>
      <c r="K307" s="64" t="str">
        <f>IF($K$13="Ja", IF(VLOOKUP(B307,'(2) Gegevens per set'!B:V, 9, FALSE) = "", "", VLOOKUP(B307,'(2) Gegevens per set'!B:V, 9, FALSE)), "")</f>
        <v/>
      </c>
      <c r="L307" s="72" t="str">
        <f>IF($L$13="Ja", IF(VLOOKUP(B307,'(2) Gegevens per set'!B:V, 10, FALSE) = "", "", VLOOKUP(B307,'(2) Gegevens per set'!B:V, 10, FALSE)), "")</f>
        <v/>
      </c>
      <c r="M307" s="72" t="str">
        <f>IF($M$13="Ja", IF(VLOOKUP(B307,'(2) Gegevens per set'!B:V, 11, FALSE) = "", "", VLOOKUP(B307,'(2) Gegevens per set'!B:V, 11, FALSE)), "")</f>
        <v/>
      </c>
      <c r="N307" s="64" t="str">
        <f>IF($N$13="Ja", IF(VLOOKUP(B307,'(2) Gegevens per set'!B:V, 12, FALSE) = "", "", VLOOKUP(B307,'(2) Gegevens per set'!B:V, 12, FALSE)), "")</f>
        <v/>
      </c>
      <c r="O307" s="72" t="str">
        <f>IF($O$13="Ja", IF(VLOOKUP(B307,'(2) Gegevens per set'!B:V, 13, FALSE) = "", "", VLOOKUP(B307,'(2) Gegevens per set'!B:V, 13, FALSE)), "")</f>
        <v/>
      </c>
      <c r="P307" s="64" t="str">
        <f>IF($P$13="Ja", IF(VLOOKUP(B307,'(2) Gegevens per set'!B:V, 14, FALSE) = "", "", VLOOKUP(B307,'(2) Gegevens per set'!B:V, 14, FALSE)), "")</f>
        <v/>
      </c>
      <c r="Q307" s="72" t="str">
        <f>IF($Q$13="Ja", IF(VLOOKUP(B307,'(2) Gegevens per set'!B:V, 15, FALSE) = "", "", VLOOKUP(B307,'(2) Gegevens per set'!B:V, 15, FALSE)), "")</f>
        <v/>
      </c>
      <c r="R307" s="64" t="str">
        <f>IF($R$13="Ja", IF(VLOOKUP(B307,'(2) Gegevens per set'!B:V, 16, FALSE) = "", "", VLOOKUP(B307,'(2) Gegevens per set'!B:V, 16, FALSE)), "")</f>
        <v/>
      </c>
      <c r="S307" s="72" t="str">
        <f>IF($S$13="Ja", IF(VLOOKUP(B307,'(2) Gegevens per set'!B:V, 17, FALSE) = "", "", VLOOKUP(B307,'(2) Gegevens per set'!B:V, 17, FALSE)), "")</f>
        <v/>
      </c>
      <c r="T307" s="64" t="str">
        <f>IF($T$13="Ja", IF(VLOOKUP(B307,'(2) Gegevens per set'!B:V, 18, FALSE) = "", "", VLOOKUP(B307,'(2) Gegevens per set'!B:V, 18, FALSE)), "")</f>
        <v/>
      </c>
      <c r="U307" s="72" t="str">
        <f>IF($U$13="Ja", IF(VLOOKUP(B307,'(2) Gegevens per set'!B:V, 19, FALSE) = "", "", VLOOKUP(B307,'(2) Gegevens per set'!B:V, 19, FALSE)), "")</f>
        <v/>
      </c>
      <c r="V307" s="72" t="str">
        <f>IF($V$13="Ja", IF(VLOOKUP(B307,'(2) Gegevens per set'!B:V, 20, FALSE) = "", "", VLOOKUP(B307,'(2) Gegevens per set'!B:V, 20, FALSE)), "")</f>
        <v/>
      </c>
      <c r="W307" s="72" t="str">
        <f>IF($W$13="Ja", IF(VLOOKUP(B307,'(2) Gegevens per set'!B:V, 21, FALSE) = "", "", VLOOKUP(B307,'(2) Gegevens per set'!B:V, 21, FALSE)), "")</f>
        <v/>
      </c>
      <c r="X307" s="83" t="str" cm="1">
        <f t="array" ref="X307">IF($C$6&lt;&gt;"x","",IF(OR(E307:W307&lt;&gt;""),"x",""))</f>
        <v/>
      </c>
      <c r="Y307" s="83" t="str">
        <f>IF($C$8="x", IF(VLOOKUP(B307,'(2) Gegevens per set'!B:Y, 22, FALSE) = "", "", VLOOKUP(B307,'(2) Gegevens per set'!B:Y, 22, FALSE)), "")</f>
        <v/>
      </c>
      <c r="Z307" s="83" t="str">
        <f>IF($C$9="x", IF(VLOOKUP(B307,'(2) Gegevens per set'!B:Y, 23, FALSE) = "", "", VLOOKUP(B307,'(2) Gegevens per set'!B:Y, 23, FALSE)), "")</f>
        <v/>
      </c>
      <c r="AA307" s="83" t="str">
        <f>IF($C$7="x", IF(VLOOKUP(B307,'(2) Gegevens per set'!B:Y, 24, FALSE) = "", "", VLOOKUP(B307,'(2) Gegevens per set'!B:Y, 24, FALSE)), "")</f>
        <v/>
      </c>
    </row>
    <row r="308" spans="2:27" x14ac:dyDescent="0.25">
      <c r="B308" s="60" t="s">
        <v>369</v>
      </c>
      <c r="C308" s="30" t="s">
        <v>32</v>
      </c>
      <c r="D308" s="30"/>
      <c r="E308" s="72" t="str">
        <f>IF($E$13="Ja", IF(VLOOKUP(B308,'(2) Gegevens per set'!B:V, 3, FALSE) = "", "", VLOOKUP(B308,'(2) Gegevens per set'!B:V, 3, FALSE)), "")</f>
        <v/>
      </c>
      <c r="F308" s="72" t="str">
        <f>IF($F$13="Ja", IF(VLOOKUP(B308,'(2) Gegevens per set'!B:V, 4, FALSE) = "", "", VLOOKUP(B308,'(2) Gegevens per set'!B:V, 4, FALSE)), "")</f>
        <v/>
      </c>
      <c r="G308" s="68" t="str">
        <f>IF($G$13="Ja", IF(VLOOKUP(B308,'(2) Gegevens per set'!B:V, 5, FALSE) = "", "", VLOOKUP(B308,'(2) Gegevens per set'!B:V, 5, FALSE)), "")</f>
        <v/>
      </c>
      <c r="H308" s="64" t="str">
        <f>IF($H$13="Ja", IF(VLOOKUP(B308,'(2) Gegevens per set'!B:V, 6, FALSE) = "", "", VLOOKUP(B308,'(2) Gegevens per set'!B:V, 6, FALSE)), "")</f>
        <v/>
      </c>
      <c r="I308" s="72" t="str">
        <f>IF($I$13="Ja", IF(VLOOKUP(B308,'(2) Gegevens per set'!B:V, 7, FALSE) = "", "", VLOOKUP(B308,'(2) Gegevens per set'!B:V, 7, FALSE)), "")</f>
        <v/>
      </c>
      <c r="J308" s="72" t="str">
        <f>IF($J$13="Ja", IF(VLOOKUP(B308,'(2) Gegevens per set'!B:V, 8, FALSE) = "", "", VLOOKUP(B308,'(2) Gegevens per set'!B:V, 8, FALSE)), "")</f>
        <v/>
      </c>
      <c r="K308" s="64" t="str">
        <f>IF($K$13="Ja", IF(VLOOKUP(B308,'(2) Gegevens per set'!B:V, 9, FALSE) = "", "", VLOOKUP(B308,'(2) Gegevens per set'!B:V, 9, FALSE)), "")</f>
        <v/>
      </c>
      <c r="L308" s="72" t="str">
        <f>IF($L$13="Ja", IF(VLOOKUP(B308,'(2) Gegevens per set'!B:V, 10, FALSE) = "", "", VLOOKUP(B308,'(2) Gegevens per set'!B:V, 10, FALSE)), "")</f>
        <v/>
      </c>
      <c r="M308" s="72" t="str">
        <f>IF($M$13="Ja", IF(VLOOKUP(B308,'(2) Gegevens per set'!B:V, 11, FALSE) = "", "", VLOOKUP(B308,'(2) Gegevens per set'!B:V, 11, FALSE)), "")</f>
        <v/>
      </c>
      <c r="N308" s="64" t="str">
        <f>IF($N$13="Ja", IF(VLOOKUP(B308,'(2) Gegevens per set'!B:V, 12, FALSE) = "", "", VLOOKUP(B308,'(2) Gegevens per set'!B:V, 12, FALSE)), "")</f>
        <v/>
      </c>
      <c r="O308" s="72" t="str">
        <f>IF($O$13="Ja", IF(VLOOKUP(B308,'(2) Gegevens per set'!B:V, 13, FALSE) = "", "", VLOOKUP(B308,'(2) Gegevens per set'!B:V, 13, FALSE)), "")</f>
        <v/>
      </c>
      <c r="P308" s="64" t="str">
        <f>IF($P$13="Ja", IF(VLOOKUP(B308,'(2) Gegevens per set'!B:V, 14, FALSE) = "", "", VLOOKUP(B308,'(2) Gegevens per set'!B:V, 14, FALSE)), "")</f>
        <v/>
      </c>
      <c r="Q308" s="72" t="str">
        <f>IF($Q$13="Ja", IF(VLOOKUP(B308,'(2) Gegevens per set'!B:V, 15, FALSE) = "", "", VLOOKUP(B308,'(2) Gegevens per set'!B:V, 15, FALSE)), "")</f>
        <v/>
      </c>
      <c r="R308" s="64" t="str">
        <f>IF($R$13="Ja", IF(VLOOKUP(B308,'(2) Gegevens per set'!B:V, 16, FALSE) = "", "", VLOOKUP(B308,'(2) Gegevens per set'!B:V, 16, FALSE)), "")</f>
        <v/>
      </c>
      <c r="S308" s="72" t="str">
        <f>IF($S$13="Ja", IF(VLOOKUP(B308,'(2) Gegevens per set'!B:V, 17, FALSE) = "", "", VLOOKUP(B308,'(2) Gegevens per set'!B:V, 17, FALSE)), "")</f>
        <v/>
      </c>
      <c r="T308" s="64" t="str">
        <f>IF($T$13="Ja", IF(VLOOKUP(B308,'(2) Gegevens per set'!B:V, 18, FALSE) = "", "", VLOOKUP(B308,'(2) Gegevens per set'!B:V, 18, FALSE)), "")</f>
        <v/>
      </c>
      <c r="U308" s="72" t="str">
        <f>IF($U$13="Ja", IF(VLOOKUP(B308,'(2) Gegevens per set'!B:V, 19, FALSE) = "", "", VLOOKUP(B308,'(2) Gegevens per set'!B:V, 19, FALSE)), "")</f>
        <v/>
      </c>
      <c r="V308" s="72" t="str">
        <f>IF($V$13="Ja", IF(VLOOKUP(B308,'(2) Gegevens per set'!B:V, 20, FALSE) = "", "", VLOOKUP(B308,'(2) Gegevens per set'!B:V, 20, FALSE)), "")</f>
        <v/>
      </c>
      <c r="W308" s="72" t="str">
        <f>IF($W$13="Ja", IF(VLOOKUP(B308,'(2) Gegevens per set'!B:V, 21, FALSE) = "", "", VLOOKUP(B308,'(2) Gegevens per set'!B:V, 21, FALSE)), "")</f>
        <v/>
      </c>
      <c r="X308" s="83" t="str" cm="1">
        <f t="array" ref="X308">IF($C$6&lt;&gt;"x","",IF(OR(E308:W308&lt;&gt;""),"x",""))</f>
        <v/>
      </c>
      <c r="Y308" s="83" t="str">
        <f>IF($C$8="x", IF(VLOOKUP(B308,'(2) Gegevens per set'!B:Y, 22, FALSE) = "", "", VLOOKUP(B308,'(2) Gegevens per set'!B:Y, 22, FALSE)), "")</f>
        <v/>
      </c>
      <c r="Z308" s="83" t="str">
        <f>IF($C$9="x", IF(VLOOKUP(B308,'(2) Gegevens per set'!B:Y, 23, FALSE) = "", "", VLOOKUP(B308,'(2) Gegevens per set'!B:Y, 23, FALSE)), "")</f>
        <v/>
      </c>
      <c r="AA308" s="83" t="str">
        <f>IF($C$7="x", IF(VLOOKUP(B308,'(2) Gegevens per set'!B:Y, 24, FALSE) = "", "", VLOOKUP(B308,'(2) Gegevens per set'!B:Y, 24, FALSE)), "")</f>
        <v/>
      </c>
    </row>
    <row r="309" spans="2:27" x14ac:dyDescent="0.25">
      <c r="B309" s="60" t="s">
        <v>370</v>
      </c>
      <c r="C309" s="30" t="s">
        <v>34</v>
      </c>
      <c r="D309" s="30"/>
      <c r="E309" s="72" t="str">
        <f>IF($E$13="Ja", IF(VLOOKUP(B309,'(2) Gegevens per set'!B:V, 3, FALSE) = "", "", VLOOKUP(B309,'(2) Gegevens per set'!B:V, 3, FALSE)), "")</f>
        <v/>
      </c>
      <c r="F309" s="72" t="str">
        <f>IF($F$13="Ja", IF(VLOOKUP(B309,'(2) Gegevens per set'!B:V, 4, FALSE) = "", "", VLOOKUP(B309,'(2) Gegevens per set'!B:V, 4, FALSE)), "")</f>
        <v/>
      </c>
      <c r="G309" s="68" t="str">
        <f>IF($G$13="Ja", IF(VLOOKUP(B309,'(2) Gegevens per set'!B:V, 5, FALSE) = "", "", VLOOKUP(B309,'(2) Gegevens per set'!B:V, 5, FALSE)), "")</f>
        <v/>
      </c>
      <c r="H309" s="64" t="str">
        <f>IF($H$13="Ja", IF(VLOOKUP(B309,'(2) Gegevens per set'!B:V, 6, FALSE) = "", "", VLOOKUP(B309,'(2) Gegevens per set'!B:V, 6, FALSE)), "")</f>
        <v/>
      </c>
      <c r="I309" s="72" t="str">
        <f>IF($I$13="Ja", IF(VLOOKUP(B309,'(2) Gegevens per set'!B:V, 7, FALSE) = "", "", VLOOKUP(B309,'(2) Gegevens per set'!B:V, 7, FALSE)), "")</f>
        <v/>
      </c>
      <c r="J309" s="72" t="str">
        <f>IF($J$13="Ja", IF(VLOOKUP(B309,'(2) Gegevens per set'!B:V, 8, FALSE) = "", "", VLOOKUP(B309,'(2) Gegevens per set'!B:V, 8, FALSE)), "")</f>
        <v/>
      </c>
      <c r="K309" s="64" t="str">
        <f>IF($K$13="Ja", IF(VLOOKUP(B309,'(2) Gegevens per set'!B:V, 9, FALSE) = "", "", VLOOKUP(B309,'(2) Gegevens per set'!B:V, 9, FALSE)), "")</f>
        <v/>
      </c>
      <c r="L309" s="72" t="str">
        <f>IF($L$13="Ja", IF(VLOOKUP(B309,'(2) Gegevens per set'!B:V, 10, FALSE) = "", "", VLOOKUP(B309,'(2) Gegevens per set'!B:V, 10, FALSE)), "")</f>
        <v/>
      </c>
      <c r="M309" s="72" t="str">
        <f>IF($M$13="Ja", IF(VLOOKUP(B309,'(2) Gegevens per set'!B:V, 11, FALSE) = "", "", VLOOKUP(B309,'(2) Gegevens per set'!B:V, 11, FALSE)), "")</f>
        <v/>
      </c>
      <c r="N309" s="64" t="str">
        <f>IF($N$13="Ja", IF(VLOOKUP(B309,'(2) Gegevens per set'!B:V, 12, FALSE) = "", "", VLOOKUP(B309,'(2) Gegevens per set'!B:V, 12, FALSE)), "")</f>
        <v/>
      </c>
      <c r="O309" s="72" t="str">
        <f>IF($O$13="Ja", IF(VLOOKUP(B309,'(2) Gegevens per set'!B:V, 13, FALSE) = "", "", VLOOKUP(B309,'(2) Gegevens per set'!B:V, 13, FALSE)), "")</f>
        <v/>
      </c>
      <c r="P309" s="64" t="str">
        <f>IF($P$13="Ja", IF(VLOOKUP(B309,'(2) Gegevens per set'!B:V, 14, FALSE) = "", "", VLOOKUP(B309,'(2) Gegevens per set'!B:V, 14, FALSE)), "")</f>
        <v/>
      </c>
      <c r="Q309" s="72" t="str">
        <f>IF($Q$13="Ja", IF(VLOOKUP(B309,'(2) Gegevens per set'!B:V, 15, FALSE) = "", "", VLOOKUP(B309,'(2) Gegevens per set'!B:V, 15, FALSE)), "")</f>
        <v/>
      </c>
      <c r="R309" s="64" t="str">
        <f>IF($R$13="Ja", IF(VLOOKUP(B309,'(2) Gegevens per set'!B:V, 16, FALSE) = "", "", VLOOKUP(B309,'(2) Gegevens per set'!B:V, 16, FALSE)), "")</f>
        <v/>
      </c>
      <c r="S309" s="72" t="str">
        <f>IF($S$13="Ja", IF(VLOOKUP(B309,'(2) Gegevens per set'!B:V, 17, FALSE) = "", "", VLOOKUP(B309,'(2) Gegevens per set'!B:V, 17, FALSE)), "")</f>
        <v/>
      </c>
      <c r="T309" s="64" t="str">
        <f>IF($T$13="Ja", IF(VLOOKUP(B309,'(2) Gegevens per set'!B:V, 18, FALSE) = "", "", VLOOKUP(B309,'(2) Gegevens per set'!B:V, 18, FALSE)), "")</f>
        <v/>
      </c>
      <c r="U309" s="72" t="str">
        <f>IF($U$13="Ja", IF(VLOOKUP(B309,'(2) Gegevens per set'!B:V, 19, FALSE) = "", "", VLOOKUP(B309,'(2) Gegevens per set'!B:V, 19, FALSE)), "")</f>
        <v/>
      </c>
      <c r="V309" s="72" t="str">
        <f>IF($V$13="Ja", IF(VLOOKUP(B309,'(2) Gegevens per set'!B:V, 20, FALSE) = "", "", VLOOKUP(B309,'(2) Gegevens per set'!B:V, 20, FALSE)), "")</f>
        <v/>
      </c>
      <c r="W309" s="72" t="str">
        <f>IF($W$13="Ja", IF(VLOOKUP(B309,'(2) Gegevens per set'!B:V, 21, FALSE) = "", "", VLOOKUP(B309,'(2) Gegevens per set'!B:V, 21, FALSE)), "")</f>
        <v/>
      </c>
      <c r="X309" s="83" t="str" cm="1">
        <f t="array" ref="X309">IF($C$6&lt;&gt;"x","",IF(OR(E309:W309&lt;&gt;""),"x",""))</f>
        <v/>
      </c>
      <c r="Y309" s="83" t="str">
        <f>IF($C$8="x", IF(VLOOKUP(B309,'(2) Gegevens per set'!B:Y, 22, FALSE) = "", "", VLOOKUP(B309,'(2) Gegevens per set'!B:Y, 22, FALSE)), "")</f>
        <v/>
      </c>
      <c r="Z309" s="83" t="str">
        <f>IF($C$9="x", IF(VLOOKUP(B309,'(2) Gegevens per set'!B:Y, 23, FALSE) = "", "", VLOOKUP(B309,'(2) Gegevens per set'!B:Y, 23, FALSE)), "")</f>
        <v/>
      </c>
      <c r="AA309" s="83" t="str">
        <f>IF($C$7="x", IF(VLOOKUP(B309,'(2) Gegevens per set'!B:Y, 24, FALSE) = "", "", VLOOKUP(B309,'(2) Gegevens per set'!B:Y, 24, FALSE)), "")</f>
        <v/>
      </c>
    </row>
    <row r="310" spans="2:27" x14ac:dyDescent="0.25">
      <c r="B310" s="60" t="s">
        <v>371</v>
      </c>
      <c r="C310" s="30" t="s">
        <v>36</v>
      </c>
      <c r="D310" s="30"/>
      <c r="E310" s="72" t="str">
        <f>IF($E$13="Ja", IF(VLOOKUP(B310,'(2) Gegevens per set'!B:V, 3, FALSE) = "", "", VLOOKUP(B310,'(2) Gegevens per set'!B:V, 3, FALSE)), "")</f>
        <v/>
      </c>
      <c r="F310" s="72" t="str">
        <f>IF($F$13="Ja", IF(VLOOKUP(B310,'(2) Gegevens per set'!B:V, 4, FALSE) = "", "", VLOOKUP(B310,'(2) Gegevens per set'!B:V, 4, FALSE)), "")</f>
        <v/>
      </c>
      <c r="G310" s="68" t="str">
        <f>IF($G$13="Ja", IF(VLOOKUP(B310,'(2) Gegevens per set'!B:V, 5, FALSE) = "", "", VLOOKUP(B310,'(2) Gegevens per set'!B:V, 5, FALSE)), "")</f>
        <v/>
      </c>
      <c r="H310" s="64" t="str">
        <f>IF($H$13="Ja", IF(VLOOKUP(B310,'(2) Gegevens per set'!B:V, 6, FALSE) = "", "", VLOOKUP(B310,'(2) Gegevens per set'!B:V, 6, FALSE)), "")</f>
        <v/>
      </c>
      <c r="I310" s="72" t="str">
        <f>IF($I$13="Ja", IF(VLOOKUP(B310,'(2) Gegevens per set'!B:V, 7, FALSE) = "", "", VLOOKUP(B310,'(2) Gegevens per set'!B:V, 7, FALSE)), "")</f>
        <v/>
      </c>
      <c r="J310" s="72" t="str">
        <f>IF($J$13="Ja", IF(VLOOKUP(B310,'(2) Gegevens per set'!B:V, 8, FALSE) = "", "", VLOOKUP(B310,'(2) Gegevens per set'!B:V, 8, FALSE)), "")</f>
        <v/>
      </c>
      <c r="K310" s="64" t="str">
        <f>IF($K$13="Ja", IF(VLOOKUP(B310,'(2) Gegevens per set'!B:V, 9, FALSE) = "", "", VLOOKUP(B310,'(2) Gegevens per set'!B:V, 9, FALSE)), "")</f>
        <v/>
      </c>
      <c r="L310" s="72" t="str">
        <f>IF($L$13="Ja", IF(VLOOKUP(B310,'(2) Gegevens per set'!B:V, 10, FALSE) = "", "", VLOOKUP(B310,'(2) Gegevens per set'!B:V, 10, FALSE)), "")</f>
        <v/>
      </c>
      <c r="M310" s="72" t="str">
        <f>IF($M$13="Ja", IF(VLOOKUP(B310,'(2) Gegevens per set'!B:V, 11, FALSE) = "", "", VLOOKUP(B310,'(2) Gegevens per set'!B:V, 11, FALSE)), "")</f>
        <v/>
      </c>
      <c r="N310" s="64" t="str">
        <f>IF($N$13="Ja", IF(VLOOKUP(B310,'(2) Gegevens per set'!B:V, 12, FALSE) = "", "", VLOOKUP(B310,'(2) Gegevens per set'!B:V, 12, FALSE)), "")</f>
        <v/>
      </c>
      <c r="O310" s="72" t="str">
        <f>IF($O$13="Ja", IF(VLOOKUP(B310,'(2) Gegevens per set'!B:V, 13, FALSE) = "", "", VLOOKUP(B310,'(2) Gegevens per set'!B:V, 13, FALSE)), "")</f>
        <v/>
      </c>
      <c r="P310" s="64" t="str">
        <f>IF($P$13="Ja", IF(VLOOKUP(B310,'(2) Gegevens per set'!B:V, 14, FALSE) = "", "", VLOOKUP(B310,'(2) Gegevens per set'!B:V, 14, FALSE)), "")</f>
        <v/>
      </c>
      <c r="Q310" s="72" t="str">
        <f>IF($Q$13="Ja", IF(VLOOKUP(B310,'(2) Gegevens per set'!B:V, 15, FALSE) = "", "", VLOOKUP(B310,'(2) Gegevens per set'!B:V, 15, FALSE)), "")</f>
        <v/>
      </c>
      <c r="R310" s="64" t="str">
        <f>IF($R$13="Ja", IF(VLOOKUP(B310,'(2) Gegevens per set'!B:V, 16, FALSE) = "", "", VLOOKUP(B310,'(2) Gegevens per set'!B:V, 16, FALSE)), "")</f>
        <v/>
      </c>
      <c r="S310" s="72" t="str">
        <f>IF($S$13="Ja", IF(VLOOKUP(B310,'(2) Gegevens per set'!B:V, 17, FALSE) = "", "", VLOOKUP(B310,'(2) Gegevens per set'!B:V, 17, FALSE)), "")</f>
        <v/>
      </c>
      <c r="T310" s="64" t="str">
        <f>IF($T$13="Ja", IF(VLOOKUP(B310,'(2) Gegevens per set'!B:V, 18, FALSE) = "", "", VLOOKUP(B310,'(2) Gegevens per set'!B:V, 18, FALSE)), "")</f>
        <v/>
      </c>
      <c r="U310" s="72" t="str">
        <f>IF($U$13="Ja", IF(VLOOKUP(B310,'(2) Gegevens per set'!B:V, 19, FALSE) = "", "", VLOOKUP(B310,'(2) Gegevens per set'!B:V, 19, FALSE)), "")</f>
        <v/>
      </c>
      <c r="V310" s="72" t="str">
        <f>IF($V$13="Ja", IF(VLOOKUP(B310,'(2) Gegevens per set'!B:V, 20, FALSE) = "", "", VLOOKUP(B310,'(2) Gegevens per set'!B:V, 20, FALSE)), "")</f>
        <v/>
      </c>
      <c r="W310" s="72" t="str">
        <f>IF($W$13="Ja", IF(VLOOKUP(B310,'(2) Gegevens per set'!B:V, 21, FALSE) = "", "", VLOOKUP(B310,'(2) Gegevens per set'!B:V, 21, FALSE)), "")</f>
        <v/>
      </c>
      <c r="X310" s="83" t="str" cm="1">
        <f t="array" ref="X310">IF($C$6&lt;&gt;"x","",IF(OR(E310:W310&lt;&gt;""),"x",""))</f>
        <v/>
      </c>
      <c r="Y310" s="83" t="str">
        <f>IF($C$8="x", IF(VLOOKUP(B310,'(2) Gegevens per set'!B:Y, 22, FALSE) = "", "", VLOOKUP(B310,'(2) Gegevens per set'!B:Y, 22, FALSE)), "")</f>
        <v/>
      </c>
      <c r="Z310" s="83" t="str">
        <f>IF($C$9="x", IF(VLOOKUP(B310,'(2) Gegevens per set'!B:Y, 23, FALSE) = "", "", VLOOKUP(B310,'(2) Gegevens per set'!B:Y, 23, FALSE)), "")</f>
        <v/>
      </c>
      <c r="AA310" s="83" t="str">
        <f>IF($C$7="x", IF(VLOOKUP(B310,'(2) Gegevens per set'!B:Y, 24, FALSE) = "", "", VLOOKUP(B310,'(2) Gegevens per set'!B:Y, 24, FALSE)), "")</f>
        <v/>
      </c>
    </row>
    <row r="311" spans="2:27" x14ac:dyDescent="0.25">
      <c r="B311" s="60" t="s">
        <v>372</v>
      </c>
      <c r="C311" s="30" t="s">
        <v>38</v>
      </c>
      <c r="D311" s="30"/>
      <c r="E311" s="72" t="str">
        <f>IF($E$13="Ja", IF(VLOOKUP(B311,'(2) Gegevens per set'!B:V, 3, FALSE) = "", "", VLOOKUP(B311,'(2) Gegevens per set'!B:V, 3, FALSE)), "")</f>
        <v/>
      </c>
      <c r="F311" s="72" t="str">
        <f>IF($F$13="Ja", IF(VLOOKUP(B311,'(2) Gegevens per set'!B:V, 4, FALSE) = "", "", VLOOKUP(B311,'(2) Gegevens per set'!B:V, 4, FALSE)), "")</f>
        <v/>
      </c>
      <c r="G311" s="68" t="str">
        <f>IF($G$13="Ja", IF(VLOOKUP(B311,'(2) Gegevens per set'!B:V, 5, FALSE) = "", "", VLOOKUP(B311,'(2) Gegevens per set'!B:V, 5, FALSE)), "")</f>
        <v/>
      </c>
      <c r="H311" s="64" t="str">
        <f>IF($H$13="Ja", IF(VLOOKUP(B311,'(2) Gegevens per set'!B:V, 6, FALSE) = "", "", VLOOKUP(B311,'(2) Gegevens per set'!B:V, 6, FALSE)), "")</f>
        <v/>
      </c>
      <c r="I311" s="72" t="str">
        <f>IF($I$13="Ja", IF(VLOOKUP(B311,'(2) Gegevens per set'!B:V, 7, FALSE) = "", "", VLOOKUP(B311,'(2) Gegevens per set'!B:V, 7, FALSE)), "")</f>
        <v/>
      </c>
      <c r="J311" s="72" t="str">
        <f>IF($J$13="Ja", IF(VLOOKUP(B311,'(2) Gegevens per set'!B:V, 8, FALSE) = "", "", VLOOKUP(B311,'(2) Gegevens per set'!B:V, 8, FALSE)), "")</f>
        <v/>
      </c>
      <c r="K311" s="64" t="str">
        <f>IF($K$13="Ja", IF(VLOOKUP(B311,'(2) Gegevens per set'!B:V, 9, FALSE) = "", "", VLOOKUP(B311,'(2) Gegevens per set'!B:V, 9, FALSE)), "")</f>
        <v/>
      </c>
      <c r="L311" s="72" t="str">
        <f>IF($L$13="Ja", IF(VLOOKUP(B311,'(2) Gegevens per set'!B:V, 10, FALSE) = "", "", VLOOKUP(B311,'(2) Gegevens per set'!B:V, 10, FALSE)), "")</f>
        <v/>
      </c>
      <c r="M311" s="72" t="str">
        <f>IF($M$13="Ja", IF(VLOOKUP(B311,'(2) Gegevens per set'!B:V, 11, FALSE) = "", "", VLOOKUP(B311,'(2) Gegevens per set'!B:V, 11, FALSE)), "")</f>
        <v/>
      </c>
      <c r="N311" s="64" t="str">
        <f>IF($N$13="Ja", IF(VLOOKUP(B311,'(2) Gegevens per set'!B:V, 12, FALSE) = "", "", VLOOKUP(B311,'(2) Gegevens per set'!B:V, 12, FALSE)), "")</f>
        <v/>
      </c>
      <c r="O311" s="72" t="str">
        <f>IF($O$13="Ja", IF(VLOOKUP(B311,'(2) Gegevens per set'!B:V, 13, FALSE) = "", "", VLOOKUP(B311,'(2) Gegevens per set'!B:V, 13, FALSE)), "")</f>
        <v/>
      </c>
      <c r="P311" s="64" t="str">
        <f>IF($P$13="Ja", IF(VLOOKUP(B311,'(2) Gegevens per set'!B:V, 14, FALSE) = "", "", VLOOKUP(B311,'(2) Gegevens per set'!B:V, 14, FALSE)), "")</f>
        <v/>
      </c>
      <c r="Q311" s="72" t="str">
        <f>IF($Q$13="Ja", IF(VLOOKUP(B311,'(2) Gegevens per set'!B:V, 15, FALSE) = "", "", VLOOKUP(B311,'(2) Gegevens per set'!B:V, 15, FALSE)), "")</f>
        <v/>
      </c>
      <c r="R311" s="64" t="str">
        <f>IF($R$13="Ja", IF(VLOOKUP(B311,'(2) Gegevens per set'!B:V, 16, FALSE) = "", "", VLOOKUP(B311,'(2) Gegevens per set'!B:V, 16, FALSE)), "")</f>
        <v/>
      </c>
      <c r="S311" s="72" t="str">
        <f>IF($S$13="Ja", IF(VLOOKUP(B311,'(2) Gegevens per set'!B:V, 17, FALSE) = "", "", VLOOKUP(B311,'(2) Gegevens per set'!B:V, 17, FALSE)), "")</f>
        <v/>
      </c>
      <c r="T311" s="64" t="str">
        <f>IF($T$13="Ja", IF(VLOOKUP(B311,'(2) Gegevens per set'!B:V, 18, FALSE) = "", "", VLOOKUP(B311,'(2) Gegevens per set'!B:V, 18, FALSE)), "")</f>
        <v/>
      </c>
      <c r="U311" s="72" t="str">
        <f>IF($U$13="Ja", IF(VLOOKUP(B311,'(2) Gegevens per set'!B:V, 19, FALSE) = "", "", VLOOKUP(B311,'(2) Gegevens per set'!B:V, 19, FALSE)), "")</f>
        <v/>
      </c>
      <c r="V311" s="72" t="str">
        <f>IF($V$13="Ja", IF(VLOOKUP(B311,'(2) Gegevens per set'!B:V, 20, FALSE) = "", "", VLOOKUP(B311,'(2) Gegevens per set'!B:V, 20, FALSE)), "")</f>
        <v/>
      </c>
      <c r="W311" s="72" t="str">
        <f>IF($W$13="Ja", IF(VLOOKUP(B311,'(2) Gegevens per set'!B:V, 21, FALSE) = "", "", VLOOKUP(B311,'(2) Gegevens per set'!B:V, 21, FALSE)), "")</f>
        <v/>
      </c>
      <c r="X311" s="83" t="str" cm="1">
        <f t="array" ref="X311">IF($C$6&lt;&gt;"x","",IF(OR(E311:W311&lt;&gt;""),"x",""))</f>
        <v/>
      </c>
      <c r="Y311" s="83" t="str">
        <f>IF($C$8="x", IF(VLOOKUP(B311,'(2) Gegevens per set'!B:Y, 22, FALSE) = "", "", VLOOKUP(B311,'(2) Gegevens per set'!B:Y, 22, FALSE)), "")</f>
        <v/>
      </c>
      <c r="Z311" s="83" t="str">
        <f>IF($C$9="x", IF(VLOOKUP(B311,'(2) Gegevens per set'!B:Y, 23, FALSE) = "", "", VLOOKUP(B311,'(2) Gegevens per set'!B:Y, 23, FALSE)), "")</f>
        <v/>
      </c>
      <c r="AA311" s="83" t="str">
        <f>IF($C$7="x", IF(VLOOKUP(B311,'(2) Gegevens per set'!B:Y, 24, FALSE) = "", "", VLOOKUP(B311,'(2) Gegevens per set'!B:Y, 24, FALSE)), "")</f>
        <v/>
      </c>
    </row>
    <row r="312" spans="2:27" x14ac:dyDescent="0.25">
      <c r="B312" s="60" t="s">
        <v>373</v>
      </c>
      <c r="C312" s="30" t="s">
        <v>40</v>
      </c>
      <c r="D312" s="30"/>
      <c r="E312" s="72" t="str">
        <f>IF($E$13="Ja", IF(VLOOKUP(B312,'(2) Gegevens per set'!B:V, 3, FALSE) = "", "", VLOOKUP(B312,'(2) Gegevens per set'!B:V, 3, FALSE)), "")</f>
        <v/>
      </c>
      <c r="F312" s="72" t="str">
        <f>IF($F$13="Ja", IF(VLOOKUP(B312,'(2) Gegevens per set'!B:V, 4, FALSE) = "", "", VLOOKUP(B312,'(2) Gegevens per set'!B:V, 4, FALSE)), "")</f>
        <v/>
      </c>
      <c r="G312" s="68" t="str">
        <f>IF($G$13="Ja", IF(VLOOKUP(B312,'(2) Gegevens per set'!B:V, 5, FALSE) = "", "", VLOOKUP(B312,'(2) Gegevens per set'!B:V, 5, FALSE)), "")</f>
        <v/>
      </c>
      <c r="H312" s="64" t="str">
        <f>IF($H$13="Ja", IF(VLOOKUP(B312,'(2) Gegevens per set'!B:V, 6, FALSE) = "", "", VLOOKUP(B312,'(2) Gegevens per set'!B:V, 6, FALSE)), "")</f>
        <v/>
      </c>
      <c r="I312" s="72" t="str">
        <f>IF($I$13="Ja", IF(VLOOKUP(B312,'(2) Gegevens per set'!B:V, 7, FALSE) = "", "", VLOOKUP(B312,'(2) Gegevens per set'!B:V, 7, FALSE)), "")</f>
        <v/>
      </c>
      <c r="J312" s="72" t="str">
        <f>IF($J$13="Ja", IF(VLOOKUP(B312,'(2) Gegevens per set'!B:V, 8, FALSE) = "", "", VLOOKUP(B312,'(2) Gegevens per set'!B:V, 8, FALSE)), "")</f>
        <v/>
      </c>
      <c r="K312" s="64" t="str">
        <f>IF($K$13="Ja", IF(VLOOKUP(B312,'(2) Gegevens per set'!B:V, 9, FALSE) = "", "", VLOOKUP(B312,'(2) Gegevens per set'!B:V, 9, FALSE)), "")</f>
        <v/>
      </c>
      <c r="L312" s="72" t="str">
        <f>IF($L$13="Ja", IF(VLOOKUP(B312,'(2) Gegevens per set'!B:V, 10, FALSE) = "", "", VLOOKUP(B312,'(2) Gegevens per set'!B:V, 10, FALSE)), "")</f>
        <v/>
      </c>
      <c r="M312" s="72" t="str">
        <f>IF($M$13="Ja", IF(VLOOKUP(B312,'(2) Gegevens per set'!B:V, 11, FALSE) = "", "", VLOOKUP(B312,'(2) Gegevens per set'!B:V, 11, FALSE)), "")</f>
        <v/>
      </c>
      <c r="N312" s="64" t="str">
        <f>IF($N$13="Ja", IF(VLOOKUP(B312,'(2) Gegevens per set'!B:V, 12, FALSE) = "", "", VLOOKUP(B312,'(2) Gegevens per set'!B:V, 12, FALSE)), "")</f>
        <v/>
      </c>
      <c r="O312" s="72" t="str">
        <f>IF($O$13="Ja", IF(VLOOKUP(B312,'(2) Gegevens per set'!B:V, 13, FALSE) = "", "", VLOOKUP(B312,'(2) Gegevens per set'!B:V, 13, FALSE)), "")</f>
        <v/>
      </c>
      <c r="P312" s="64" t="str">
        <f>IF($P$13="Ja", IF(VLOOKUP(B312,'(2) Gegevens per set'!B:V, 14, FALSE) = "", "", VLOOKUP(B312,'(2) Gegevens per set'!B:V, 14, FALSE)), "")</f>
        <v/>
      </c>
      <c r="Q312" s="72" t="str">
        <f>IF($Q$13="Ja", IF(VLOOKUP(B312,'(2) Gegevens per set'!B:V, 15, FALSE) = "", "", VLOOKUP(B312,'(2) Gegevens per set'!B:V, 15, FALSE)), "")</f>
        <v/>
      </c>
      <c r="R312" s="64" t="str">
        <f>IF($R$13="Ja", IF(VLOOKUP(B312,'(2) Gegevens per set'!B:V, 16, FALSE) = "", "", VLOOKUP(B312,'(2) Gegevens per set'!B:V, 16, FALSE)), "")</f>
        <v/>
      </c>
      <c r="S312" s="72" t="str">
        <f>IF($S$13="Ja", IF(VLOOKUP(B312,'(2) Gegevens per set'!B:V, 17, FALSE) = "", "", VLOOKUP(B312,'(2) Gegevens per set'!B:V, 17, FALSE)), "")</f>
        <v/>
      </c>
      <c r="T312" s="64" t="str">
        <f>IF($T$13="Ja", IF(VLOOKUP(B312,'(2) Gegevens per set'!B:V, 18, FALSE) = "", "", VLOOKUP(B312,'(2) Gegevens per set'!B:V, 18, FALSE)), "")</f>
        <v/>
      </c>
      <c r="U312" s="72" t="str">
        <f>IF($U$13="Ja", IF(VLOOKUP(B312,'(2) Gegevens per set'!B:V, 19, FALSE) = "", "", VLOOKUP(B312,'(2) Gegevens per set'!B:V, 19, FALSE)), "")</f>
        <v/>
      </c>
      <c r="V312" s="72" t="str">
        <f>IF($V$13="Ja", IF(VLOOKUP(B312,'(2) Gegevens per set'!B:V, 20, FALSE) = "", "", VLOOKUP(B312,'(2) Gegevens per set'!B:V, 20, FALSE)), "")</f>
        <v/>
      </c>
      <c r="W312" s="72" t="str">
        <f>IF($W$13="Ja", IF(VLOOKUP(B312,'(2) Gegevens per set'!B:V, 21, FALSE) = "", "", VLOOKUP(B312,'(2) Gegevens per set'!B:V, 21, FALSE)), "")</f>
        <v/>
      </c>
      <c r="X312" s="83" t="str" cm="1">
        <f t="array" ref="X312">IF($C$6&lt;&gt;"x","",IF(OR(E312:W312&lt;&gt;""),"x",""))</f>
        <v/>
      </c>
      <c r="Y312" s="83" t="str">
        <f>IF($C$8="x", IF(VLOOKUP(B312,'(2) Gegevens per set'!B:Y, 22, FALSE) = "", "", VLOOKUP(B312,'(2) Gegevens per set'!B:Y, 22, FALSE)), "")</f>
        <v/>
      </c>
      <c r="Z312" s="83" t="str">
        <f>IF($C$9="x", IF(VLOOKUP(B312,'(2) Gegevens per set'!B:Y, 23, FALSE) = "", "", VLOOKUP(B312,'(2) Gegevens per set'!B:Y, 23, FALSE)), "")</f>
        <v/>
      </c>
      <c r="AA312" s="83" t="str">
        <f>IF($C$7="x", IF(VLOOKUP(B312,'(2) Gegevens per set'!B:Y, 24, FALSE) = "", "", VLOOKUP(B312,'(2) Gegevens per set'!B:Y, 24, FALSE)), "")</f>
        <v/>
      </c>
    </row>
    <row r="313" spans="2:27" x14ac:dyDescent="0.25">
      <c r="B313" s="60" t="s">
        <v>374</v>
      </c>
      <c r="C313" s="30" t="s">
        <v>42</v>
      </c>
      <c r="D313" s="30"/>
      <c r="E313" s="72" t="str">
        <f>IF($E$13="Ja", IF(VLOOKUP(B313,'(2) Gegevens per set'!B:V, 3, FALSE) = "", "", VLOOKUP(B313,'(2) Gegevens per set'!B:V, 3, FALSE)), "")</f>
        <v/>
      </c>
      <c r="F313" s="72" t="str">
        <f>IF($F$13="Ja", IF(VLOOKUP(B313,'(2) Gegevens per set'!B:V, 4, FALSE) = "", "", VLOOKUP(B313,'(2) Gegevens per set'!B:V, 4, FALSE)), "")</f>
        <v/>
      </c>
      <c r="G313" s="68" t="str">
        <f>IF($G$13="Ja", IF(VLOOKUP(B313,'(2) Gegevens per set'!B:V, 5, FALSE) = "", "", VLOOKUP(B313,'(2) Gegevens per set'!B:V, 5, FALSE)), "")</f>
        <v/>
      </c>
      <c r="H313" s="64" t="str">
        <f>IF($H$13="Ja", IF(VLOOKUP(B313,'(2) Gegevens per set'!B:V, 6, FALSE) = "", "", VLOOKUP(B313,'(2) Gegevens per set'!B:V, 6, FALSE)), "")</f>
        <v/>
      </c>
      <c r="I313" s="72" t="str">
        <f>IF($I$13="Ja", IF(VLOOKUP(B313,'(2) Gegevens per set'!B:V, 7, FALSE) = "", "", VLOOKUP(B313,'(2) Gegevens per set'!B:V, 7, FALSE)), "")</f>
        <v/>
      </c>
      <c r="J313" s="72" t="str">
        <f>IF($J$13="Ja", IF(VLOOKUP(B313,'(2) Gegevens per set'!B:V, 8, FALSE) = "", "", VLOOKUP(B313,'(2) Gegevens per set'!B:V, 8, FALSE)), "")</f>
        <v/>
      </c>
      <c r="K313" s="64" t="str">
        <f>IF($K$13="Ja", IF(VLOOKUP(B313,'(2) Gegevens per set'!B:V, 9, FALSE) = "", "", VLOOKUP(B313,'(2) Gegevens per set'!B:V, 9, FALSE)), "")</f>
        <v/>
      </c>
      <c r="L313" s="72" t="str">
        <f>IF($L$13="Ja", IF(VLOOKUP(B313,'(2) Gegevens per set'!B:V, 10, FALSE) = "", "", VLOOKUP(B313,'(2) Gegevens per set'!B:V, 10, FALSE)), "")</f>
        <v/>
      </c>
      <c r="M313" s="72" t="str">
        <f>IF($M$13="Ja", IF(VLOOKUP(B313,'(2) Gegevens per set'!B:V, 11, FALSE) = "", "", VLOOKUP(B313,'(2) Gegevens per set'!B:V, 11, FALSE)), "")</f>
        <v/>
      </c>
      <c r="N313" s="64" t="str">
        <f>IF($N$13="Ja", IF(VLOOKUP(B313,'(2) Gegevens per set'!B:V, 12, FALSE) = "", "", VLOOKUP(B313,'(2) Gegevens per set'!B:V, 12, FALSE)), "")</f>
        <v/>
      </c>
      <c r="O313" s="72" t="str">
        <f>IF($O$13="Ja", IF(VLOOKUP(B313,'(2) Gegevens per set'!B:V, 13, FALSE) = "", "", VLOOKUP(B313,'(2) Gegevens per set'!B:V, 13, FALSE)), "")</f>
        <v/>
      </c>
      <c r="P313" s="64" t="str">
        <f>IF($P$13="Ja", IF(VLOOKUP(B313,'(2) Gegevens per set'!B:V, 14, FALSE) = "", "", VLOOKUP(B313,'(2) Gegevens per set'!B:V, 14, FALSE)), "")</f>
        <v/>
      </c>
      <c r="Q313" s="72" t="str">
        <f>IF($Q$13="Ja", IF(VLOOKUP(B313,'(2) Gegevens per set'!B:V, 15, FALSE) = "", "", VLOOKUP(B313,'(2) Gegevens per set'!B:V, 15, FALSE)), "")</f>
        <v/>
      </c>
      <c r="R313" s="64" t="str">
        <f>IF($R$13="Ja", IF(VLOOKUP(B313,'(2) Gegevens per set'!B:V, 16, FALSE) = "", "", VLOOKUP(B313,'(2) Gegevens per set'!B:V, 16, FALSE)), "")</f>
        <v/>
      </c>
      <c r="S313" s="72" t="str">
        <f>IF($S$13="Ja", IF(VLOOKUP(B313,'(2) Gegevens per set'!B:V, 17, FALSE) = "", "", VLOOKUP(B313,'(2) Gegevens per set'!B:V, 17, FALSE)), "")</f>
        <v/>
      </c>
      <c r="T313" s="64" t="str">
        <f>IF($T$13="Ja", IF(VLOOKUP(B313,'(2) Gegevens per set'!B:V, 18, FALSE) = "", "", VLOOKUP(B313,'(2) Gegevens per set'!B:V, 18, FALSE)), "")</f>
        <v/>
      </c>
      <c r="U313" s="72" t="str">
        <f>IF($U$13="Ja", IF(VLOOKUP(B313,'(2) Gegevens per set'!B:V, 19, FALSE) = "", "", VLOOKUP(B313,'(2) Gegevens per set'!B:V, 19, FALSE)), "")</f>
        <v/>
      </c>
      <c r="V313" s="72" t="str">
        <f>IF($V$13="Ja", IF(VLOOKUP(B313,'(2) Gegevens per set'!B:V, 20, FALSE) = "", "", VLOOKUP(B313,'(2) Gegevens per set'!B:V, 20, FALSE)), "")</f>
        <v/>
      </c>
      <c r="W313" s="72" t="str">
        <f>IF($W$13="Ja", IF(VLOOKUP(B313,'(2) Gegevens per set'!B:V, 21, FALSE) = "", "", VLOOKUP(B313,'(2) Gegevens per set'!B:V, 21, FALSE)), "")</f>
        <v/>
      </c>
      <c r="X313" s="83" t="str" cm="1">
        <f t="array" ref="X313">IF($C$6&lt;&gt;"x","",IF(OR(E313:W313&lt;&gt;""),"x",""))</f>
        <v/>
      </c>
      <c r="Y313" s="83" t="str">
        <f>IF($C$8="x", IF(VLOOKUP(B313,'(2) Gegevens per set'!B:Y, 22, FALSE) = "", "", VLOOKUP(B313,'(2) Gegevens per set'!B:Y, 22, FALSE)), "")</f>
        <v/>
      </c>
      <c r="Z313" s="83" t="str">
        <f>IF($C$9="x", IF(VLOOKUP(B313,'(2) Gegevens per set'!B:Y, 23, FALSE) = "", "", VLOOKUP(B313,'(2) Gegevens per set'!B:Y, 23, FALSE)), "")</f>
        <v/>
      </c>
      <c r="AA313" s="83" t="str">
        <f>IF($C$7="x", IF(VLOOKUP(B313,'(2) Gegevens per set'!B:Y, 24, FALSE) = "", "", VLOOKUP(B313,'(2) Gegevens per set'!B:Y, 24, FALSE)), "")</f>
        <v/>
      </c>
    </row>
    <row r="314" spans="2:27" x14ac:dyDescent="0.25">
      <c r="B314" s="31" t="s">
        <v>375</v>
      </c>
      <c r="C314" s="59" t="s">
        <v>44</v>
      </c>
      <c r="D314" s="59"/>
      <c r="E314" s="72" t="str">
        <f>IF($E$13="Ja", IF(VLOOKUP(B314,'(2) Gegevens per set'!B:V, 3, FALSE) = "", "", VLOOKUP(B314,'(2) Gegevens per set'!B:V, 3, FALSE)), "")</f>
        <v/>
      </c>
      <c r="F314" s="72" t="str">
        <f>IF($F$13="Ja", IF(VLOOKUP(B314,'(2) Gegevens per set'!B:V, 4, FALSE) = "", "", VLOOKUP(B314,'(2) Gegevens per set'!B:V, 4, FALSE)), "")</f>
        <v/>
      </c>
      <c r="G314" s="68" t="str">
        <f>IF($G$13="Ja", IF(VLOOKUP(B314,'(2) Gegevens per set'!B:V, 5, FALSE) = "", "", VLOOKUP(B314,'(2) Gegevens per set'!B:V, 5, FALSE)), "")</f>
        <v/>
      </c>
      <c r="H314" s="64" t="str">
        <f>IF($H$13="Ja", IF(VLOOKUP(B314,'(2) Gegevens per set'!B:V, 6, FALSE) = "", "", VLOOKUP(B314,'(2) Gegevens per set'!B:V, 6, FALSE)), "")</f>
        <v/>
      </c>
      <c r="I314" s="72" t="str">
        <f>IF($I$13="Ja", IF(VLOOKUP(B314,'(2) Gegevens per set'!B:V, 7, FALSE) = "", "", VLOOKUP(B314,'(2) Gegevens per set'!B:V, 7, FALSE)), "")</f>
        <v/>
      </c>
      <c r="J314" s="72" t="str">
        <f>IF($J$13="Ja", IF(VLOOKUP(B314,'(2) Gegevens per set'!B:V, 8, FALSE) = "", "", VLOOKUP(B314,'(2) Gegevens per set'!B:V, 8, FALSE)), "")</f>
        <v/>
      </c>
      <c r="K314" s="64" t="str">
        <f>IF($K$13="Ja", IF(VLOOKUP(B314,'(2) Gegevens per set'!B:V, 9, FALSE) = "", "", VLOOKUP(B314,'(2) Gegevens per set'!B:V, 9, FALSE)), "")</f>
        <v/>
      </c>
      <c r="L314" s="72" t="str">
        <f>IF($L$13="Ja", IF(VLOOKUP(B314,'(2) Gegevens per set'!B:V, 10, FALSE) = "", "", VLOOKUP(B314,'(2) Gegevens per set'!B:V, 10, FALSE)), "")</f>
        <v/>
      </c>
      <c r="M314" s="72" t="str">
        <f>IF($M$13="Ja", IF(VLOOKUP(B314,'(2) Gegevens per set'!B:V, 11, FALSE) = "", "", VLOOKUP(B314,'(2) Gegevens per set'!B:V, 11, FALSE)), "")</f>
        <v/>
      </c>
      <c r="N314" s="64" t="str">
        <f>IF($N$13="Ja", IF(VLOOKUP(B314,'(2) Gegevens per set'!B:V, 12, FALSE) = "", "", VLOOKUP(B314,'(2) Gegevens per set'!B:V, 12, FALSE)), "")</f>
        <v/>
      </c>
      <c r="O314" s="72" t="str">
        <f>IF($O$13="Ja", IF(VLOOKUP(B314,'(2) Gegevens per set'!B:V, 13, FALSE) = "", "", VLOOKUP(B314,'(2) Gegevens per set'!B:V, 13, FALSE)), "")</f>
        <v/>
      </c>
      <c r="P314" s="64" t="str">
        <f>IF($P$13="Ja", IF(VLOOKUP(B314,'(2) Gegevens per set'!B:V, 14, FALSE) = "", "", VLOOKUP(B314,'(2) Gegevens per set'!B:V, 14, FALSE)), "")</f>
        <v/>
      </c>
      <c r="Q314" s="72" t="str">
        <f>IF($Q$13="Ja", IF(VLOOKUP(B314,'(2) Gegevens per set'!B:V, 15, FALSE) = "", "", VLOOKUP(B314,'(2) Gegevens per set'!B:V, 15, FALSE)), "")</f>
        <v/>
      </c>
      <c r="R314" s="64" t="str">
        <f>IF($R$13="Ja", IF(VLOOKUP(B314,'(2) Gegevens per set'!B:V, 16, FALSE) = "", "", VLOOKUP(B314,'(2) Gegevens per set'!B:V, 16, FALSE)), "")</f>
        <v/>
      </c>
      <c r="S314" s="72" t="str">
        <f>IF($S$13="Ja", IF(VLOOKUP(B314,'(2) Gegevens per set'!B:V, 17, FALSE) = "", "", VLOOKUP(B314,'(2) Gegevens per set'!B:V, 17, FALSE)), "")</f>
        <v/>
      </c>
      <c r="T314" s="64" t="str">
        <f>IF($T$13="Ja", IF(VLOOKUP(B314,'(2) Gegevens per set'!B:V, 18, FALSE) = "", "", VLOOKUP(B314,'(2) Gegevens per set'!B:V, 18, FALSE)), "")</f>
        <v/>
      </c>
      <c r="U314" s="72" t="str">
        <f>IF($U$13="Ja", IF(VLOOKUP(B314,'(2) Gegevens per set'!B:V, 19, FALSE) = "", "", VLOOKUP(B314,'(2) Gegevens per set'!B:V, 19, FALSE)), "")</f>
        <v/>
      </c>
      <c r="V314" s="72" t="str">
        <f>IF($V$13="Ja", IF(VLOOKUP(B314,'(2) Gegevens per set'!B:V, 20, FALSE) = "", "", VLOOKUP(B314,'(2) Gegevens per set'!B:V, 20, FALSE)), "")</f>
        <v/>
      </c>
      <c r="W314" s="72" t="str">
        <f>IF($W$13="Ja", IF(VLOOKUP(B314,'(2) Gegevens per set'!B:V, 21, FALSE) = "", "", VLOOKUP(B314,'(2) Gegevens per set'!B:V, 21, FALSE)), "")</f>
        <v/>
      </c>
      <c r="X314" s="83" t="str" cm="1">
        <f t="array" ref="X314">IF($C$6&lt;&gt;"x","",IF(OR(E314:W314&lt;&gt;""),"x",""))</f>
        <v/>
      </c>
      <c r="Y314" s="83" t="str">
        <f>IF($C$8="x", IF(VLOOKUP(B314,'(2) Gegevens per set'!B:Y, 22, FALSE) = "", "", VLOOKUP(B314,'(2) Gegevens per set'!B:Y, 22, FALSE)), "")</f>
        <v/>
      </c>
      <c r="Z314" s="83" t="str">
        <f>IF($C$9="x", IF(VLOOKUP(B314,'(2) Gegevens per set'!B:Y, 23, FALSE) = "", "", VLOOKUP(B314,'(2) Gegevens per set'!B:Y, 23, FALSE)), "")</f>
        <v/>
      </c>
      <c r="AA314" s="83" t="str">
        <f>IF($C$7="x", IF(VLOOKUP(B314,'(2) Gegevens per set'!B:Y, 24, FALSE) = "", "", VLOOKUP(B314,'(2) Gegevens per set'!B:Y, 24, FALSE)), "")</f>
        <v/>
      </c>
    </row>
    <row r="315" spans="2:27" x14ac:dyDescent="0.25">
      <c r="B315" s="42" t="s">
        <v>376</v>
      </c>
      <c r="C315" s="43"/>
      <c r="D315" s="43"/>
      <c r="E315" s="47" t="str">
        <f>IF($E$13="Ja", IF(VLOOKUP(B315,'(2) Gegevens per set'!B:V, 3, FALSE) = "", "", VLOOKUP(B315,'(2) Gegevens per set'!B:V, 3, FALSE)), "")</f>
        <v/>
      </c>
      <c r="F315" s="47" t="str">
        <f>IF($F$13="Ja", IF(VLOOKUP(B315,'(2) Gegevens per set'!B:V, 4, FALSE) = "", "", VLOOKUP(B315,'(2) Gegevens per set'!B:V, 4, FALSE)), "")</f>
        <v/>
      </c>
      <c r="G315" s="47" t="str">
        <f>IF($G$13="Ja", IF(VLOOKUP(B315,'(2) Gegevens per set'!B:V, 5, FALSE) = "", "", VLOOKUP(B315,'(2) Gegevens per set'!B:V, 5, FALSE)), "")</f>
        <v/>
      </c>
      <c r="H315" s="47" t="str">
        <f>IF($H$13="Ja", IF(VLOOKUP(B315,'(2) Gegevens per set'!B:V, 6, FALSE) = "", "", VLOOKUP(B315,'(2) Gegevens per set'!B:V, 6, FALSE)), "")</f>
        <v/>
      </c>
      <c r="I315" s="47" t="str">
        <f>IF($I$13="Ja", IF(VLOOKUP(B315,'(2) Gegevens per set'!B:V, 7, FALSE) = "", "", VLOOKUP(B315,'(2) Gegevens per set'!B:V, 7, FALSE)), "")</f>
        <v/>
      </c>
      <c r="J315" s="47" t="str">
        <f>IF($J$13="Ja", IF(VLOOKUP(B315,'(2) Gegevens per set'!B:V, 8, FALSE) = "", "", VLOOKUP(B315,'(2) Gegevens per set'!B:V, 8, FALSE)), "")</f>
        <v/>
      </c>
      <c r="K315" s="47" t="str">
        <f>IF($K$13="Ja", IF(VLOOKUP(B315,'(2) Gegevens per set'!B:V, 9, FALSE) = "", "", VLOOKUP(B315,'(2) Gegevens per set'!B:V, 9, FALSE)), "")</f>
        <v/>
      </c>
      <c r="L315" s="47" t="str">
        <f>IF($L$13="Ja", IF(VLOOKUP(B315,'(2) Gegevens per set'!B:V, 10, FALSE) = "", "", VLOOKUP(B315,'(2) Gegevens per set'!B:V, 10, FALSE)), "")</f>
        <v/>
      </c>
      <c r="M315" s="47" t="str">
        <f>IF($M$13="Ja", IF(VLOOKUP(B315,'(2) Gegevens per set'!B:V, 11, FALSE) = "", "", VLOOKUP(B315,'(2) Gegevens per set'!B:V, 11, FALSE)), "")</f>
        <v/>
      </c>
      <c r="N315" s="47" t="str">
        <f>IF($N$13="Ja", IF(VLOOKUP(B315,'(2) Gegevens per set'!B:V, 12, FALSE) = "", "", VLOOKUP(B315,'(2) Gegevens per set'!B:V, 12, FALSE)), "")</f>
        <v/>
      </c>
      <c r="O315" s="47" t="str">
        <f>IF($O$13="Ja", IF(VLOOKUP(B315,'(2) Gegevens per set'!B:V, 13, FALSE) = "", "", VLOOKUP(B315,'(2) Gegevens per set'!B:V, 13, FALSE)), "")</f>
        <v/>
      </c>
      <c r="P315" s="47" t="str">
        <f>IF($P$13="Ja", IF(VLOOKUP(B315,'(2) Gegevens per set'!B:V, 14, FALSE) = "", "", VLOOKUP(B315,'(2) Gegevens per set'!B:V, 14, FALSE)), "")</f>
        <v/>
      </c>
      <c r="Q315" s="47" t="str">
        <f>IF($Q$13="Ja", IF(VLOOKUP(B315,'(2) Gegevens per set'!B:V, 15, FALSE) = "", "", VLOOKUP(B315,'(2) Gegevens per set'!B:V, 15, FALSE)), "")</f>
        <v/>
      </c>
      <c r="R315" s="47" t="str">
        <f>IF($R$13="Ja", IF(VLOOKUP(B315,'(2) Gegevens per set'!B:V, 16, FALSE) = "", "", VLOOKUP(B315,'(2) Gegevens per set'!B:V, 16, FALSE)), "")</f>
        <v/>
      </c>
      <c r="S315" s="47" t="str">
        <f>IF($S$13="Ja", IF(VLOOKUP(B315,'(2) Gegevens per set'!B:V, 17, FALSE) = "", "", VLOOKUP(B315,'(2) Gegevens per set'!B:V, 17, FALSE)), "")</f>
        <v/>
      </c>
      <c r="T315" s="47" t="str">
        <f>IF($T$13="Ja", IF(VLOOKUP(B315,'(2) Gegevens per set'!B:V, 18, FALSE) = "", "", VLOOKUP(B315,'(2) Gegevens per set'!B:V, 18, FALSE)), "")</f>
        <v/>
      </c>
      <c r="U315" s="47" t="str">
        <f>IF($U$13="Ja", IF(VLOOKUP(B315,'(2) Gegevens per set'!B:V, 19, FALSE) = "", "", VLOOKUP(B315,'(2) Gegevens per set'!B:V, 19, FALSE)), "")</f>
        <v/>
      </c>
      <c r="V315" s="47" t="str">
        <f>IF($V$13="Ja", IF(VLOOKUP(B315,'(2) Gegevens per set'!B:V, 20, FALSE) = "", "", VLOOKUP(B315,'(2) Gegevens per set'!B:V, 20, FALSE)), "")</f>
        <v/>
      </c>
      <c r="W315" s="47" t="str">
        <f>IF($W$13="Ja", IF(VLOOKUP(B315,'(2) Gegevens per set'!B:V, 21, FALSE) = "", "", VLOOKUP(B315,'(2) Gegevens per set'!B:V, 21, FALSE)), "")</f>
        <v/>
      </c>
      <c r="X315" s="81" t="str" cm="1">
        <f t="array" ref="X315">IF($C$6&lt;&gt;"x","",IF(OR(E315:W315&lt;&gt;""),"x",""))</f>
        <v/>
      </c>
      <c r="Y315" s="81" t="str">
        <f>IF($C$8="x", IF(VLOOKUP(B315,'(2) Gegevens per set'!B:Y, 22, FALSE) = "", "", VLOOKUP(B315,'(2) Gegevens per set'!B:Y, 22, FALSE)), "")</f>
        <v/>
      </c>
      <c r="Z315" s="81" t="str">
        <f>IF($C$9="x", IF(VLOOKUP(B315,'(2) Gegevens per set'!B:Y, 23, FALSE) = "", "", VLOOKUP(B315,'(2) Gegevens per set'!B:Y, 23, FALSE)), "")</f>
        <v/>
      </c>
      <c r="AA315" s="81" t="str">
        <f>IF($C$7="x", IF(VLOOKUP(B315,'(2) Gegevens per set'!B:Y, 24, FALSE) = "", "", VLOOKUP(B315,'(2) Gegevens per set'!B:Y, 24, FALSE)), "")</f>
        <v/>
      </c>
    </row>
    <row r="316" spans="2:27" x14ac:dyDescent="0.25">
      <c r="B316" s="60" t="s">
        <v>377</v>
      </c>
      <c r="C316" s="30" t="s">
        <v>378</v>
      </c>
      <c r="D316" s="30"/>
      <c r="E316" s="72" t="str">
        <f>IF($E$13="Ja", IF(VLOOKUP(B316,'(2) Gegevens per set'!B:V, 3, FALSE) = "", "", VLOOKUP(B316,'(2) Gegevens per set'!B:V, 3, FALSE)), "")</f>
        <v/>
      </c>
      <c r="F316" s="72" t="str">
        <f>IF($F$13="Ja", IF(VLOOKUP(B316,'(2) Gegevens per set'!B:V, 4, FALSE) = "", "", VLOOKUP(B316,'(2) Gegevens per set'!B:V, 4, FALSE)), "")</f>
        <v/>
      </c>
      <c r="G316" s="68" t="str">
        <f>IF($G$13="Ja", IF(VLOOKUP(B316,'(2) Gegevens per set'!B:V, 5, FALSE) = "", "", VLOOKUP(B316,'(2) Gegevens per set'!B:V, 5, FALSE)), "")</f>
        <v/>
      </c>
      <c r="H316" s="64" t="str">
        <f>IF($H$13="Ja", IF(VLOOKUP(B316,'(2) Gegevens per set'!B:V, 6, FALSE) = "", "", VLOOKUP(B316,'(2) Gegevens per set'!B:V, 6, FALSE)), "")</f>
        <v/>
      </c>
      <c r="I316" s="72" t="str">
        <f>IF($I$13="Ja", IF(VLOOKUP(B316,'(2) Gegevens per set'!B:V, 7, FALSE) = "", "", VLOOKUP(B316,'(2) Gegevens per set'!B:V, 7, FALSE)), "")</f>
        <v/>
      </c>
      <c r="J316" s="72" t="str">
        <f>IF($J$13="Ja", IF(VLOOKUP(B316,'(2) Gegevens per set'!B:V, 8, FALSE) = "", "", VLOOKUP(B316,'(2) Gegevens per set'!B:V, 8, FALSE)), "")</f>
        <v/>
      </c>
      <c r="K316" s="64" t="str">
        <f>IF($K$13="Ja", IF(VLOOKUP(B316,'(2) Gegevens per set'!B:V, 9, FALSE) = "", "", VLOOKUP(B316,'(2) Gegevens per set'!B:V, 9, FALSE)), "")</f>
        <v/>
      </c>
      <c r="L316" s="72" t="str">
        <f>IF($L$13="Ja", IF(VLOOKUP(B316,'(2) Gegevens per set'!B:V, 10, FALSE) = "", "", VLOOKUP(B316,'(2) Gegevens per set'!B:V, 10, FALSE)), "")</f>
        <v/>
      </c>
      <c r="M316" s="72" t="str">
        <f>IF($M$13="Ja", IF(VLOOKUP(B316,'(2) Gegevens per set'!B:V, 11, FALSE) = "", "", VLOOKUP(B316,'(2) Gegevens per set'!B:V, 11, FALSE)), "")</f>
        <v/>
      </c>
      <c r="N316" s="64" t="str">
        <f>IF($N$13="Ja", IF(VLOOKUP(B316,'(2) Gegevens per set'!B:V, 12, FALSE) = "", "", VLOOKUP(B316,'(2) Gegevens per set'!B:V, 12, FALSE)), "")</f>
        <v/>
      </c>
      <c r="O316" s="72" t="str">
        <f>IF($O$13="Ja", IF(VLOOKUP(B316,'(2) Gegevens per set'!B:V, 13, FALSE) = "", "", VLOOKUP(B316,'(2) Gegevens per set'!B:V, 13, FALSE)), "")</f>
        <v/>
      </c>
      <c r="P316" s="64" t="str">
        <f>IF($P$13="Ja", IF(VLOOKUP(B316,'(2) Gegevens per set'!B:V, 14, FALSE) = "", "", VLOOKUP(B316,'(2) Gegevens per set'!B:V, 14, FALSE)), "")</f>
        <v/>
      </c>
      <c r="Q316" s="72" t="str">
        <f>IF($Q$13="Ja", IF(VLOOKUP(B316,'(2) Gegevens per set'!B:V, 15, FALSE) = "", "", VLOOKUP(B316,'(2) Gegevens per set'!B:V, 15, FALSE)), "")</f>
        <v/>
      </c>
      <c r="R316" s="64" t="str">
        <f>IF($R$13="Ja", IF(VLOOKUP(B316,'(2) Gegevens per set'!B:V, 16, FALSE) = "", "", VLOOKUP(B316,'(2) Gegevens per set'!B:V, 16, FALSE)), "")</f>
        <v/>
      </c>
      <c r="S316" s="72" t="str">
        <f>IF($S$13="Ja", IF(VLOOKUP(B316,'(2) Gegevens per set'!B:V, 17, FALSE) = "", "", VLOOKUP(B316,'(2) Gegevens per set'!B:V, 17, FALSE)), "")</f>
        <v/>
      </c>
      <c r="T316" s="64" t="str">
        <f>IF($T$13="Ja", IF(VLOOKUP(B316,'(2) Gegevens per set'!B:V, 18, FALSE) = "", "", VLOOKUP(B316,'(2) Gegevens per set'!B:V, 18, FALSE)), "")</f>
        <v/>
      </c>
      <c r="U316" s="72" t="str">
        <f>IF($U$13="Ja", IF(VLOOKUP(B316,'(2) Gegevens per set'!B:V, 19, FALSE) = "", "", VLOOKUP(B316,'(2) Gegevens per set'!B:V, 19, FALSE)), "")</f>
        <v/>
      </c>
      <c r="V316" s="72" t="str">
        <f>IF($V$13="Ja", IF(VLOOKUP(B316,'(2) Gegevens per set'!B:V, 20, FALSE) = "", "", VLOOKUP(B316,'(2) Gegevens per set'!B:V, 20, FALSE)), "")</f>
        <v/>
      </c>
      <c r="W316" s="72" t="str">
        <f>IF($W$13="Ja", IF(VLOOKUP(B316,'(2) Gegevens per set'!B:V, 21, FALSE) = "", "", VLOOKUP(B316,'(2) Gegevens per set'!B:V, 21, FALSE)), "")</f>
        <v/>
      </c>
      <c r="X316" s="83" t="str" cm="1">
        <f t="array" ref="X316">IF($C$6&lt;&gt;"x","",IF(OR(E316:W316&lt;&gt;""),"x",""))</f>
        <v/>
      </c>
      <c r="Y316" s="83" t="str">
        <f>IF($C$8="x", IF(VLOOKUP(B316,'(2) Gegevens per set'!B:Y, 22, FALSE) = "", "", VLOOKUP(B316,'(2) Gegevens per set'!B:Y, 22, FALSE)), "")</f>
        <v/>
      </c>
      <c r="Z316" s="83" t="str">
        <f>IF($C$9="x", IF(VLOOKUP(B316,'(2) Gegevens per set'!B:Y, 23, FALSE) = "", "", VLOOKUP(B316,'(2) Gegevens per set'!B:Y, 23, FALSE)), "")</f>
        <v/>
      </c>
      <c r="AA316" s="83" t="str">
        <f>IF($C$7="x", IF(VLOOKUP(B316,'(2) Gegevens per set'!B:Y, 24, FALSE) = "", "", VLOOKUP(B316,'(2) Gegevens per set'!B:Y, 24, FALSE)), "")</f>
        <v/>
      </c>
    </row>
    <row r="317" spans="2:27" x14ac:dyDescent="0.25">
      <c r="B317" s="60" t="s">
        <v>379</v>
      </c>
      <c r="C317" s="30" t="s">
        <v>380</v>
      </c>
      <c r="D317" s="30"/>
      <c r="E317" s="72" t="str">
        <f>IF($E$13="Ja", IF(VLOOKUP(B317,'(2) Gegevens per set'!B:V, 3, FALSE) = "", "", VLOOKUP(B317,'(2) Gegevens per set'!B:V, 3, FALSE)), "")</f>
        <v/>
      </c>
      <c r="F317" s="72" t="str">
        <f>IF($F$13="Ja", IF(VLOOKUP(B317,'(2) Gegevens per set'!B:V, 4, FALSE) = "", "", VLOOKUP(B317,'(2) Gegevens per set'!B:V, 4, FALSE)), "")</f>
        <v/>
      </c>
      <c r="G317" s="68" t="str">
        <f>IF($G$13="Ja", IF(VLOOKUP(B317,'(2) Gegevens per set'!B:V, 5, FALSE) = "", "", VLOOKUP(B317,'(2) Gegevens per set'!B:V, 5, FALSE)), "")</f>
        <v/>
      </c>
      <c r="H317" s="64" t="str">
        <f>IF($H$13="Ja", IF(VLOOKUP(B317,'(2) Gegevens per set'!B:V, 6, FALSE) = "", "", VLOOKUP(B317,'(2) Gegevens per set'!B:V, 6, FALSE)), "")</f>
        <v/>
      </c>
      <c r="I317" s="72" t="str">
        <f>IF($I$13="Ja", IF(VLOOKUP(B317,'(2) Gegevens per set'!B:V, 7, FALSE) = "", "", VLOOKUP(B317,'(2) Gegevens per set'!B:V, 7, FALSE)), "")</f>
        <v/>
      </c>
      <c r="J317" s="72" t="str">
        <f>IF($J$13="Ja", IF(VLOOKUP(B317,'(2) Gegevens per set'!B:V, 8, FALSE) = "", "", VLOOKUP(B317,'(2) Gegevens per set'!B:V, 8, FALSE)), "")</f>
        <v/>
      </c>
      <c r="K317" s="64" t="str">
        <f>IF($K$13="Ja", IF(VLOOKUP(B317,'(2) Gegevens per set'!B:V, 9, FALSE) = "", "", VLOOKUP(B317,'(2) Gegevens per set'!B:V, 9, FALSE)), "")</f>
        <v/>
      </c>
      <c r="L317" s="72" t="str">
        <f>IF($L$13="Ja", IF(VLOOKUP(B317,'(2) Gegevens per set'!B:V, 10, FALSE) = "", "", VLOOKUP(B317,'(2) Gegevens per set'!B:V, 10, FALSE)), "")</f>
        <v/>
      </c>
      <c r="M317" s="72" t="str">
        <f>IF($M$13="Ja", IF(VLOOKUP(B317,'(2) Gegevens per set'!B:V, 11, FALSE) = "", "", VLOOKUP(B317,'(2) Gegevens per set'!B:V, 11, FALSE)), "")</f>
        <v/>
      </c>
      <c r="N317" s="64" t="str">
        <f>IF($N$13="Ja", IF(VLOOKUP(B317,'(2) Gegevens per set'!B:V, 12, FALSE) = "", "", VLOOKUP(B317,'(2) Gegevens per set'!B:V, 12, FALSE)), "")</f>
        <v/>
      </c>
      <c r="O317" s="72" t="str">
        <f>IF($O$13="Ja", IF(VLOOKUP(B317,'(2) Gegevens per set'!B:V, 13, FALSE) = "", "", VLOOKUP(B317,'(2) Gegevens per set'!B:V, 13, FALSE)), "")</f>
        <v/>
      </c>
      <c r="P317" s="64" t="str">
        <f>IF($P$13="Ja", IF(VLOOKUP(B317,'(2) Gegevens per set'!B:V, 14, FALSE) = "", "", VLOOKUP(B317,'(2) Gegevens per set'!B:V, 14, FALSE)), "")</f>
        <v/>
      </c>
      <c r="Q317" s="72" t="str">
        <f>IF($Q$13="Ja", IF(VLOOKUP(B317,'(2) Gegevens per set'!B:V, 15, FALSE) = "", "", VLOOKUP(B317,'(2) Gegevens per set'!B:V, 15, FALSE)), "")</f>
        <v/>
      </c>
      <c r="R317" s="64" t="str">
        <f>IF($R$13="Ja", IF(VLOOKUP(B317,'(2) Gegevens per set'!B:V, 16, FALSE) = "", "", VLOOKUP(B317,'(2) Gegevens per set'!B:V, 16, FALSE)), "")</f>
        <v/>
      </c>
      <c r="S317" s="72" t="str">
        <f>IF($S$13="Ja", IF(VLOOKUP(B317,'(2) Gegevens per set'!B:V, 17, FALSE) = "", "", VLOOKUP(B317,'(2) Gegevens per set'!B:V, 17, FALSE)), "")</f>
        <v/>
      </c>
      <c r="T317" s="64" t="str">
        <f>IF($T$13="Ja", IF(VLOOKUP(B317,'(2) Gegevens per set'!B:V, 18, FALSE) = "", "", VLOOKUP(B317,'(2) Gegevens per set'!B:V, 18, FALSE)), "")</f>
        <v/>
      </c>
      <c r="U317" s="72" t="str">
        <f>IF($U$13="Ja", IF(VLOOKUP(B317,'(2) Gegevens per set'!B:V, 19, FALSE) = "", "", VLOOKUP(B317,'(2) Gegevens per set'!B:V, 19, FALSE)), "")</f>
        <v/>
      </c>
      <c r="V317" s="72" t="str">
        <f>IF($V$13="Ja", IF(VLOOKUP(B317,'(2) Gegevens per set'!B:V, 20, FALSE) = "", "", VLOOKUP(B317,'(2) Gegevens per set'!B:V, 20, FALSE)), "")</f>
        <v/>
      </c>
      <c r="W317" s="72" t="str">
        <f>IF($W$13="Ja", IF(VLOOKUP(B317,'(2) Gegevens per set'!B:V, 21, FALSE) = "", "", VLOOKUP(B317,'(2) Gegevens per set'!B:V, 21, FALSE)), "")</f>
        <v/>
      </c>
      <c r="X317" s="83" t="str" cm="1">
        <f t="array" ref="X317">IF($C$6&lt;&gt;"x","",IF(OR(E317:W317&lt;&gt;""),"x",""))</f>
        <v/>
      </c>
      <c r="Y317" s="83" t="str">
        <f>IF($C$8="x", IF(VLOOKUP(B317,'(2) Gegevens per set'!B:Y, 22, FALSE) = "", "", VLOOKUP(B317,'(2) Gegevens per set'!B:Y, 22, FALSE)), "")</f>
        <v/>
      </c>
      <c r="Z317" s="83" t="str">
        <f>IF($C$9="x", IF(VLOOKUP(B317,'(2) Gegevens per set'!B:Y, 23, FALSE) = "", "", VLOOKUP(B317,'(2) Gegevens per set'!B:Y, 23, FALSE)), "")</f>
        <v/>
      </c>
      <c r="AA317" s="83" t="str">
        <f>IF($C$7="x", IF(VLOOKUP(B317,'(2) Gegevens per set'!B:Y, 24, FALSE) = "", "", VLOOKUP(B317,'(2) Gegevens per set'!B:Y, 24, FALSE)), "")</f>
        <v/>
      </c>
    </row>
    <row r="318" spans="2:27" x14ac:dyDescent="0.25">
      <c r="B318" s="60" t="s">
        <v>381</v>
      </c>
      <c r="C318" s="30" t="s">
        <v>382</v>
      </c>
      <c r="D318" s="30"/>
      <c r="E318" s="72" t="str">
        <f>IF($E$13="Ja", IF(VLOOKUP(B318,'(2) Gegevens per set'!B:V, 3, FALSE) = "", "", VLOOKUP(B318,'(2) Gegevens per set'!B:V, 3, FALSE)), "")</f>
        <v/>
      </c>
      <c r="F318" s="72" t="str">
        <f>IF($F$13="Ja", IF(VLOOKUP(B318,'(2) Gegevens per set'!B:V, 4, FALSE) = "", "", VLOOKUP(B318,'(2) Gegevens per set'!B:V, 4, FALSE)), "")</f>
        <v/>
      </c>
      <c r="G318" s="68" t="str">
        <f>IF($G$13="Ja", IF(VLOOKUP(B318,'(2) Gegevens per set'!B:V, 5, FALSE) = "", "", VLOOKUP(B318,'(2) Gegevens per set'!B:V, 5, FALSE)), "")</f>
        <v/>
      </c>
      <c r="H318" s="64" t="str">
        <f>IF($H$13="Ja", IF(VLOOKUP(B318,'(2) Gegevens per set'!B:V, 6, FALSE) = "", "", VLOOKUP(B318,'(2) Gegevens per set'!B:V, 6, FALSE)), "")</f>
        <v/>
      </c>
      <c r="I318" s="72" t="str">
        <f>IF($I$13="Ja", IF(VLOOKUP(B318,'(2) Gegevens per set'!B:V, 7, FALSE) = "", "", VLOOKUP(B318,'(2) Gegevens per set'!B:V, 7, FALSE)), "")</f>
        <v/>
      </c>
      <c r="J318" s="72" t="str">
        <f>IF($J$13="Ja", IF(VLOOKUP(B318,'(2) Gegevens per set'!B:V, 8, FALSE) = "", "", VLOOKUP(B318,'(2) Gegevens per set'!B:V, 8, FALSE)), "")</f>
        <v/>
      </c>
      <c r="K318" s="64" t="str">
        <f>IF($K$13="Ja", IF(VLOOKUP(B318,'(2) Gegevens per set'!B:V, 9, FALSE) = "", "", VLOOKUP(B318,'(2) Gegevens per set'!B:V, 9, FALSE)), "")</f>
        <v/>
      </c>
      <c r="L318" s="72" t="str">
        <f>IF($L$13="Ja", IF(VLOOKUP(B318,'(2) Gegevens per set'!B:V, 10, FALSE) = "", "", VLOOKUP(B318,'(2) Gegevens per set'!B:V, 10, FALSE)), "")</f>
        <v/>
      </c>
      <c r="M318" s="72" t="str">
        <f>IF($M$13="Ja", IF(VLOOKUP(B318,'(2) Gegevens per set'!B:V, 11, FALSE) = "", "", VLOOKUP(B318,'(2) Gegevens per set'!B:V, 11, FALSE)), "")</f>
        <v/>
      </c>
      <c r="N318" s="64" t="str">
        <f>IF($N$13="Ja", IF(VLOOKUP(B318,'(2) Gegevens per set'!B:V, 12, FALSE) = "", "", VLOOKUP(B318,'(2) Gegevens per set'!B:V, 12, FALSE)), "")</f>
        <v/>
      </c>
      <c r="O318" s="72" t="str">
        <f>IF($O$13="Ja", IF(VLOOKUP(B318,'(2) Gegevens per set'!B:V, 13, FALSE) = "", "", VLOOKUP(B318,'(2) Gegevens per set'!B:V, 13, FALSE)), "")</f>
        <v/>
      </c>
      <c r="P318" s="64" t="str">
        <f>IF($P$13="Ja", IF(VLOOKUP(B318,'(2) Gegevens per set'!B:V, 14, FALSE) = "", "", VLOOKUP(B318,'(2) Gegevens per set'!B:V, 14, FALSE)), "")</f>
        <v/>
      </c>
      <c r="Q318" s="72" t="str">
        <f>IF($Q$13="Ja", IF(VLOOKUP(B318,'(2) Gegevens per set'!B:V, 15, FALSE) = "", "", VLOOKUP(B318,'(2) Gegevens per set'!B:V, 15, FALSE)), "")</f>
        <v/>
      </c>
      <c r="R318" s="64" t="str">
        <f>IF($R$13="Ja", IF(VLOOKUP(B318,'(2) Gegevens per set'!B:V, 16, FALSE) = "", "", VLOOKUP(B318,'(2) Gegevens per set'!B:V, 16, FALSE)), "")</f>
        <v/>
      </c>
      <c r="S318" s="72" t="str">
        <f>IF($S$13="Ja", IF(VLOOKUP(B318,'(2) Gegevens per set'!B:V, 17, FALSE) = "", "", VLOOKUP(B318,'(2) Gegevens per set'!B:V, 17, FALSE)), "")</f>
        <v/>
      </c>
      <c r="T318" s="64" t="str">
        <f>IF($T$13="Ja", IF(VLOOKUP(B318,'(2) Gegevens per set'!B:V, 18, FALSE) = "", "", VLOOKUP(B318,'(2) Gegevens per set'!B:V, 18, FALSE)), "")</f>
        <v/>
      </c>
      <c r="U318" s="72" t="str">
        <f>IF($U$13="Ja", IF(VLOOKUP(B318,'(2) Gegevens per set'!B:V, 19, FALSE) = "", "", VLOOKUP(B318,'(2) Gegevens per set'!B:V, 19, FALSE)), "")</f>
        <v/>
      </c>
      <c r="V318" s="72" t="str">
        <f>IF($V$13="Ja", IF(VLOOKUP(B318,'(2) Gegevens per set'!B:V, 20, FALSE) = "", "", VLOOKUP(B318,'(2) Gegevens per set'!B:V, 20, FALSE)), "")</f>
        <v/>
      </c>
      <c r="W318" s="72" t="str">
        <f>IF($W$13="Ja", IF(VLOOKUP(B318,'(2) Gegevens per set'!B:V, 21, FALSE) = "", "", VLOOKUP(B318,'(2) Gegevens per set'!B:V, 21, FALSE)), "")</f>
        <v/>
      </c>
      <c r="X318" s="83" t="str" cm="1">
        <f t="array" ref="X318">IF($C$6&lt;&gt;"x","",IF(OR(E318:W318&lt;&gt;""),"x",""))</f>
        <v/>
      </c>
      <c r="Y318" s="83" t="str">
        <f>IF($C$8="x", IF(VLOOKUP(B318,'(2) Gegevens per set'!B:Y, 22, FALSE) = "", "", VLOOKUP(B318,'(2) Gegevens per set'!B:Y, 22, FALSE)), "")</f>
        <v/>
      </c>
      <c r="Z318" s="83" t="str">
        <f>IF($C$9="x", IF(VLOOKUP(B318,'(2) Gegevens per set'!B:Y, 23, FALSE) = "", "", VLOOKUP(B318,'(2) Gegevens per set'!B:Y, 23, FALSE)), "")</f>
        <v/>
      </c>
      <c r="AA318" s="83" t="str">
        <f>IF($C$7="x", IF(VLOOKUP(B318,'(2) Gegevens per set'!B:Y, 24, FALSE) = "", "", VLOOKUP(B318,'(2) Gegevens per set'!B:Y, 24, FALSE)), "")</f>
        <v/>
      </c>
    </row>
    <row r="319" spans="2:27" x14ac:dyDescent="0.25">
      <c r="B319" s="60" t="s">
        <v>383</v>
      </c>
      <c r="C319" s="30" t="s">
        <v>42</v>
      </c>
      <c r="D319" s="30"/>
      <c r="E319" s="72" t="str">
        <f>IF($E$13="Ja", IF(VLOOKUP(B319,'(2) Gegevens per set'!B:V, 3, FALSE) = "", "", VLOOKUP(B319,'(2) Gegevens per set'!B:V, 3, FALSE)), "")</f>
        <v/>
      </c>
      <c r="F319" s="72" t="str">
        <f>IF($F$13="Ja", IF(VLOOKUP(B319,'(2) Gegevens per set'!B:V, 4, FALSE) = "", "", VLOOKUP(B319,'(2) Gegevens per set'!B:V, 4, FALSE)), "")</f>
        <v/>
      </c>
      <c r="G319" s="68" t="str">
        <f>IF($G$13="Ja", IF(VLOOKUP(B319,'(2) Gegevens per set'!B:V, 5, FALSE) = "", "", VLOOKUP(B319,'(2) Gegevens per set'!B:V, 5, FALSE)), "")</f>
        <v/>
      </c>
      <c r="H319" s="64" t="str">
        <f>IF($H$13="Ja", IF(VLOOKUP(B319,'(2) Gegevens per set'!B:V, 6, FALSE) = "", "", VLOOKUP(B319,'(2) Gegevens per set'!B:V, 6, FALSE)), "")</f>
        <v/>
      </c>
      <c r="I319" s="72" t="str">
        <f>IF($I$13="Ja", IF(VLOOKUP(B319,'(2) Gegevens per set'!B:V, 7, FALSE) = "", "", VLOOKUP(B319,'(2) Gegevens per set'!B:V, 7, FALSE)), "")</f>
        <v/>
      </c>
      <c r="J319" s="72" t="str">
        <f>IF($J$13="Ja", IF(VLOOKUP(B319,'(2) Gegevens per set'!B:V, 8, FALSE) = "", "", VLOOKUP(B319,'(2) Gegevens per set'!B:V, 8, FALSE)), "")</f>
        <v/>
      </c>
      <c r="K319" s="64" t="str">
        <f>IF($K$13="Ja", IF(VLOOKUP(B319,'(2) Gegevens per set'!B:V, 9, FALSE) = "", "", VLOOKUP(B319,'(2) Gegevens per set'!B:V, 9, FALSE)), "")</f>
        <v/>
      </c>
      <c r="L319" s="72" t="str">
        <f>IF($L$13="Ja", IF(VLOOKUP(B319,'(2) Gegevens per set'!B:V, 10, FALSE) = "", "", VLOOKUP(B319,'(2) Gegevens per set'!B:V, 10, FALSE)), "")</f>
        <v/>
      </c>
      <c r="M319" s="72" t="str">
        <f>IF($M$13="Ja", IF(VLOOKUP(B319,'(2) Gegevens per set'!B:V, 11, FALSE) = "", "", VLOOKUP(B319,'(2) Gegevens per set'!B:V, 11, FALSE)), "")</f>
        <v/>
      </c>
      <c r="N319" s="64" t="str">
        <f>IF($N$13="Ja", IF(VLOOKUP(B319,'(2) Gegevens per set'!B:V, 12, FALSE) = "", "", VLOOKUP(B319,'(2) Gegevens per set'!B:V, 12, FALSE)), "")</f>
        <v/>
      </c>
      <c r="O319" s="72" t="str">
        <f>IF($O$13="Ja", IF(VLOOKUP(B319,'(2) Gegevens per set'!B:V, 13, FALSE) = "", "", VLOOKUP(B319,'(2) Gegevens per set'!B:V, 13, FALSE)), "")</f>
        <v/>
      </c>
      <c r="P319" s="64" t="str">
        <f>IF($P$13="Ja", IF(VLOOKUP(B319,'(2) Gegevens per set'!B:V, 14, FALSE) = "", "", VLOOKUP(B319,'(2) Gegevens per set'!B:V, 14, FALSE)), "")</f>
        <v/>
      </c>
      <c r="Q319" s="72" t="str">
        <f>IF($Q$13="Ja", IF(VLOOKUP(B319,'(2) Gegevens per set'!B:V, 15, FALSE) = "", "", VLOOKUP(B319,'(2) Gegevens per set'!B:V, 15, FALSE)), "")</f>
        <v/>
      </c>
      <c r="R319" s="64" t="str">
        <f>IF($R$13="Ja", IF(VLOOKUP(B319,'(2) Gegevens per set'!B:V, 16, FALSE) = "", "", VLOOKUP(B319,'(2) Gegevens per set'!B:V, 16, FALSE)), "")</f>
        <v/>
      </c>
      <c r="S319" s="72" t="str">
        <f>IF($S$13="Ja", IF(VLOOKUP(B319,'(2) Gegevens per set'!B:V, 17, FALSE) = "", "", VLOOKUP(B319,'(2) Gegevens per set'!B:V, 17, FALSE)), "")</f>
        <v/>
      </c>
      <c r="T319" s="64" t="str">
        <f>IF($T$13="Ja", IF(VLOOKUP(B319,'(2) Gegevens per set'!B:V, 18, FALSE) = "", "", VLOOKUP(B319,'(2) Gegevens per set'!B:V, 18, FALSE)), "")</f>
        <v/>
      </c>
      <c r="U319" s="72" t="str">
        <f>IF($U$13="Ja", IF(VLOOKUP(B319,'(2) Gegevens per set'!B:V, 19, FALSE) = "", "", VLOOKUP(B319,'(2) Gegevens per set'!B:V, 19, FALSE)), "")</f>
        <v/>
      </c>
      <c r="V319" s="72" t="str">
        <f>IF($V$13="Ja", IF(VLOOKUP(B319,'(2) Gegevens per set'!B:V, 20, FALSE) = "", "", VLOOKUP(B319,'(2) Gegevens per set'!B:V, 20, FALSE)), "")</f>
        <v/>
      </c>
      <c r="W319" s="72" t="str">
        <f>IF($W$13="Ja", IF(VLOOKUP(B319,'(2) Gegevens per set'!B:V, 21, FALSE) = "", "", VLOOKUP(B319,'(2) Gegevens per set'!B:V, 21, FALSE)), "")</f>
        <v/>
      </c>
      <c r="X319" s="83" t="str" cm="1">
        <f t="array" ref="X319">IF($C$6&lt;&gt;"x","",IF(OR(E319:W319&lt;&gt;""),"x",""))</f>
        <v/>
      </c>
      <c r="Y319" s="83" t="str">
        <f>IF($C$8="x", IF(VLOOKUP(B319,'(2) Gegevens per set'!B:Y, 22, FALSE) = "", "", VLOOKUP(B319,'(2) Gegevens per set'!B:Y, 22, FALSE)), "")</f>
        <v/>
      </c>
      <c r="Z319" s="83" t="str">
        <f>IF($C$9="x", IF(VLOOKUP(B319,'(2) Gegevens per set'!B:Y, 23, FALSE) = "", "", VLOOKUP(B319,'(2) Gegevens per set'!B:Y, 23, FALSE)), "")</f>
        <v/>
      </c>
      <c r="AA319" s="83" t="str">
        <f>IF($C$7="x", IF(VLOOKUP(B319,'(2) Gegevens per set'!B:Y, 24, FALSE) = "", "", VLOOKUP(B319,'(2) Gegevens per set'!B:Y, 24, FALSE)), "")</f>
        <v/>
      </c>
    </row>
    <row r="320" spans="2:27" x14ac:dyDescent="0.25">
      <c r="B320" s="31" t="s">
        <v>384</v>
      </c>
      <c r="C320" s="59" t="s">
        <v>44</v>
      </c>
      <c r="D320" s="59"/>
      <c r="E320" s="72" t="str">
        <f>IF($E$13="Ja", IF(VLOOKUP(B320,'(2) Gegevens per set'!B:V, 3, FALSE) = "", "", VLOOKUP(B320,'(2) Gegevens per set'!B:V, 3, FALSE)), "")</f>
        <v/>
      </c>
      <c r="F320" s="72" t="str">
        <f>IF($F$13="Ja", IF(VLOOKUP(B320,'(2) Gegevens per set'!B:V, 4, FALSE) = "", "", VLOOKUP(B320,'(2) Gegevens per set'!B:V, 4, FALSE)), "")</f>
        <v/>
      </c>
      <c r="G320" s="68" t="str">
        <f>IF($G$13="Ja", IF(VLOOKUP(B320,'(2) Gegevens per set'!B:V, 5, FALSE) = "", "", VLOOKUP(B320,'(2) Gegevens per set'!B:V, 5, FALSE)), "")</f>
        <v/>
      </c>
      <c r="H320" s="64" t="str">
        <f>IF($H$13="Ja", IF(VLOOKUP(B320,'(2) Gegevens per set'!B:V, 6, FALSE) = "", "", VLOOKUP(B320,'(2) Gegevens per set'!B:V, 6, FALSE)), "")</f>
        <v/>
      </c>
      <c r="I320" s="72" t="str">
        <f>IF($I$13="Ja", IF(VLOOKUP(B320,'(2) Gegevens per set'!B:V, 7, FALSE) = "", "", VLOOKUP(B320,'(2) Gegevens per set'!B:V, 7, FALSE)), "")</f>
        <v/>
      </c>
      <c r="J320" s="72" t="str">
        <f>IF($J$13="Ja", IF(VLOOKUP(B320,'(2) Gegevens per set'!B:V, 8, FALSE) = "", "", VLOOKUP(B320,'(2) Gegevens per set'!B:V, 8, FALSE)), "")</f>
        <v/>
      </c>
      <c r="K320" s="64" t="str">
        <f>IF($K$13="Ja", IF(VLOOKUP(B320,'(2) Gegevens per set'!B:V, 9, FALSE) = "", "", VLOOKUP(B320,'(2) Gegevens per set'!B:V, 9, FALSE)), "")</f>
        <v/>
      </c>
      <c r="L320" s="72" t="str">
        <f>IF($L$13="Ja", IF(VLOOKUP(B320,'(2) Gegevens per set'!B:V, 10, FALSE) = "", "", VLOOKUP(B320,'(2) Gegevens per set'!B:V, 10, FALSE)), "")</f>
        <v/>
      </c>
      <c r="M320" s="72" t="str">
        <f>IF($M$13="Ja", IF(VLOOKUP(B320,'(2) Gegevens per set'!B:V, 11, FALSE) = "", "", VLOOKUP(B320,'(2) Gegevens per set'!B:V, 11, FALSE)), "")</f>
        <v/>
      </c>
      <c r="N320" s="64" t="str">
        <f>IF($N$13="Ja", IF(VLOOKUP(B320,'(2) Gegevens per set'!B:V, 12, FALSE) = "", "", VLOOKUP(B320,'(2) Gegevens per set'!B:V, 12, FALSE)), "")</f>
        <v/>
      </c>
      <c r="O320" s="72" t="str">
        <f>IF($O$13="Ja", IF(VLOOKUP(B320,'(2) Gegevens per set'!B:V, 13, FALSE) = "", "", VLOOKUP(B320,'(2) Gegevens per set'!B:V, 13, FALSE)), "")</f>
        <v/>
      </c>
      <c r="P320" s="64" t="str">
        <f>IF($P$13="Ja", IF(VLOOKUP(B320,'(2) Gegevens per set'!B:V, 14, FALSE) = "", "", VLOOKUP(B320,'(2) Gegevens per set'!B:V, 14, FALSE)), "")</f>
        <v/>
      </c>
      <c r="Q320" s="72" t="str">
        <f>IF($Q$13="Ja", IF(VLOOKUP(B320,'(2) Gegevens per set'!B:V, 15, FALSE) = "", "", VLOOKUP(B320,'(2) Gegevens per set'!B:V, 15, FALSE)), "")</f>
        <v/>
      </c>
      <c r="R320" s="64" t="str">
        <f>IF($R$13="Ja", IF(VLOOKUP(B320,'(2) Gegevens per set'!B:V, 16, FALSE) = "", "", VLOOKUP(B320,'(2) Gegevens per set'!B:V, 16, FALSE)), "")</f>
        <v/>
      </c>
      <c r="S320" s="72" t="str">
        <f>IF($S$13="Ja", IF(VLOOKUP(B320,'(2) Gegevens per set'!B:V, 17, FALSE) = "", "", VLOOKUP(B320,'(2) Gegevens per set'!B:V, 17, FALSE)), "")</f>
        <v/>
      </c>
      <c r="T320" s="64" t="str">
        <f>IF($T$13="Ja", IF(VLOOKUP(B320,'(2) Gegevens per set'!B:V, 18, FALSE) = "", "", VLOOKUP(B320,'(2) Gegevens per set'!B:V, 18, FALSE)), "")</f>
        <v/>
      </c>
      <c r="U320" s="72" t="str">
        <f>IF($U$13="Ja", IF(VLOOKUP(B320,'(2) Gegevens per set'!B:V, 19, FALSE) = "", "", VLOOKUP(B320,'(2) Gegevens per set'!B:V, 19, FALSE)), "")</f>
        <v/>
      </c>
      <c r="V320" s="72" t="str">
        <f>IF($V$13="Ja", IF(VLOOKUP(B320,'(2) Gegevens per set'!B:V, 20, FALSE) = "", "", VLOOKUP(B320,'(2) Gegevens per set'!B:V, 20, FALSE)), "")</f>
        <v/>
      </c>
      <c r="W320" s="72" t="str">
        <f>IF($W$13="Ja", IF(VLOOKUP(B320,'(2) Gegevens per set'!B:V, 21, FALSE) = "", "", VLOOKUP(B320,'(2) Gegevens per set'!B:V, 21, FALSE)), "")</f>
        <v/>
      </c>
      <c r="X320" s="83" t="str" cm="1">
        <f t="array" ref="X320">IF($C$6&lt;&gt;"x","",IF(OR(E320:W320&lt;&gt;""),"x",""))</f>
        <v/>
      </c>
      <c r="Y320" s="83" t="str">
        <f>IF($C$8="x", IF(VLOOKUP(B320,'(2) Gegevens per set'!B:Y, 22, FALSE) = "", "", VLOOKUP(B320,'(2) Gegevens per set'!B:Y, 22, FALSE)), "")</f>
        <v/>
      </c>
      <c r="Z320" s="83" t="str">
        <f>IF($C$9="x", IF(VLOOKUP(B320,'(2) Gegevens per set'!B:Y, 23, FALSE) = "", "", VLOOKUP(B320,'(2) Gegevens per set'!B:Y, 23, FALSE)), "")</f>
        <v/>
      </c>
      <c r="AA320" s="83" t="str">
        <f>IF($C$7="x", IF(VLOOKUP(B320,'(2) Gegevens per set'!B:Y, 24, FALSE) = "", "", VLOOKUP(B320,'(2) Gegevens per set'!B:Y, 24, FALSE)), "")</f>
        <v/>
      </c>
    </row>
    <row r="321" spans="2:27" x14ac:dyDescent="0.25">
      <c r="B321" s="42" t="s">
        <v>385</v>
      </c>
      <c r="C321" s="43"/>
      <c r="D321" s="43"/>
      <c r="E321" s="47" t="str">
        <f>IF($E$13="Ja", IF(VLOOKUP(B321,'(2) Gegevens per set'!B:V, 3, FALSE) = "", "", VLOOKUP(B321,'(2) Gegevens per set'!B:V, 3, FALSE)), "")</f>
        <v/>
      </c>
      <c r="F321" s="47" t="str">
        <f>IF($F$13="Ja", IF(VLOOKUP(B321,'(2) Gegevens per set'!B:V, 4, FALSE) = "", "", VLOOKUP(B321,'(2) Gegevens per set'!B:V, 4, FALSE)), "")</f>
        <v/>
      </c>
      <c r="G321" s="47" t="str">
        <f>IF($G$13="Ja", IF(VLOOKUP(B321,'(2) Gegevens per set'!B:V, 5, FALSE) = "", "", VLOOKUP(B321,'(2) Gegevens per set'!B:V, 5, FALSE)), "")</f>
        <v/>
      </c>
      <c r="H321" s="47" t="str">
        <f>IF($H$13="Ja", IF(VLOOKUP(B321,'(2) Gegevens per set'!B:V, 6, FALSE) = "", "", VLOOKUP(B321,'(2) Gegevens per set'!B:V, 6, FALSE)), "")</f>
        <v/>
      </c>
      <c r="I321" s="47" t="str">
        <f>IF($I$13="Ja", IF(VLOOKUP(B321,'(2) Gegevens per set'!B:V, 7, FALSE) = "", "", VLOOKUP(B321,'(2) Gegevens per set'!B:V, 7, FALSE)), "")</f>
        <v/>
      </c>
      <c r="J321" s="47" t="str">
        <f>IF($J$13="Ja", IF(VLOOKUP(B321,'(2) Gegevens per set'!B:V, 8, FALSE) = "", "", VLOOKUP(B321,'(2) Gegevens per set'!B:V, 8, FALSE)), "")</f>
        <v/>
      </c>
      <c r="K321" s="47" t="str">
        <f>IF($K$13="Ja", IF(VLOOKUP(B321,'(2) Gegevens per set'!B:V, 9, FALSE) = "", "", VLOOKUP(B321,'(2) Gegevens per set'!B:V, 9, FALSE)), "")</f>
        <v/>
      </c>
      <c r="L321" s="47" t="str">
        <f>IF($L$13="Ja", IF(VLOOKUP(B321,'(2) Gegevens per set'!B:V, 10, FALSE) = "", "", VLOOKUP(B321,'(2) Gegevens per set'!B:V, 10, FALSE)), "")</f>
        <v/>
      </c>
      <c r="M321" s="47" t="str">
        <f>IF($M$13="Ja", IF(VLOOKUP(B321,'(2) Gegevens per set'!B:V, 11, FALSE) = "", "", VLOOKUP(B321,'(2) Gegevens per set'!B:V, 11, FALSE)), "")</f>
        <v/>
      </c>
      <c r="N321" s="47" t="str">
        <f>IF($N$13="Ja", IF(VLOOKUP(B321,'(2) Gegevens per set'!B:V, 12, FALSE) = "", "", VLOOKUP(B321,'(2) Gegevens per set'!B:V, 12, FALSE)), "")</f>
        <v/>
      </c>
      <c r="O321" s="47" t="str">
        <f>IF($O$13="Ja", IF(VLOOKUP(B321,'(2) Gegevens per set'!B:V, 13, FALSE) = "", "", VLOOKUP(B321,'(2) Gegevens per set'!B:V, 13, FALSE)), "")</f>
        <v/>
      </c>
      <c r="P321" s="47" t="str">
        <f>IF($P$13="Ja", IF(VLOOKUP(B321,'(2) Gegevens per set'!B:V, 14, FALSE) = "", "", VLOOKUP(B321,'(2) Gegevens per set'!B:V, 14, FALSE)), "")</f>
        <v/>
      </c>
      <c r="Q321" s="47" t="str">
        <f>IF($Q$13="Ja", IF(VLOOKUP(B321,'(2) Gegevens per set'!B:V, 15, FALSE) = "", "", VLOOKUP(B321,'(2) Gegevens per set'!B:V, 15, FALSE)), "")</f>
        <v/>
      </c>
      <c r="R321" s="47" t="str">
        <f>IF($R$13="Ja", IF(VLOOKUP(B321,'(2) Gegevens per set'!B:V, 16, FALSE) = "", "", VLOOKUP(B321,'(2) Gegevens per set'!B:V, 16, FALSE)), "")</f>
        <v/>
      </c>
      <c r="S321" s="47" t="str">
        <f>IF($S$13="Ja", IF(VLOOKUP(B321,'(2) Gegevens per set'!B:V, 17, FALSE) = "", "", VLOOKUP(B321,'(2) Gegevens per set'!B:V, 17, FALSE)), "")</f>
        <v/>
      </c>
      <c r="T321" s="47" t="str">
        <f>IF($T$13="Ja", IF(VLOOKUP(B321,'(2) Gegevens per set'!B:V, 18, FALSE) = "", "", VLOOKUP(B321,'(2) Gegevens per set'!B:V, 18, FALSE)), "")</f>
        <v/>
      </c>
      <c r="U321" s="47" t="str">
        <f>IF($U$13="Ja", IF(VLOOKUP(B321,'(2) Gegevens per set'!B:V, 19, FALSE) = "", "", VLOOKUP(B321,'(2) Gegevens per set'!B:V, 19, FALSE)), "")</f>
        <v/>
      </c>
      <c r="V321" s="47" t="str">
        <f>IF($V$13="Ja", IF(VLOOKUP(B321,'(2) Gegevens per set'!B:V, 20, FALSE) = "", "", VLOOKUP(B321,'(2) Gegevens per set'!B:V, 20, FALSE)), "")</f>
        <v/>
      </c>
      <c r="W321" s="47" t="str">
        <f>IF($W$13="Ja", IF(VLOOKUP(B321,'(2) Gegevens per set'!B:V, 21, FALSE) = "", "", VLOOKUP(B321,'(2) Gegevens per set'!B:V, 21, FALSE)), "")</f>
        <v/>
      </c>
      <c r="X321" s="81" t="str" cm="1">
        <f t="array" ref="X321">IF($C$6&lt;&gt;"x","",IF(OR(E321:W321&lt;&gt;""),"x",""))</f>
        <v/>
      </c>
      <c r="Y321" s="81" t="str">
        <f>IF($C$8="x", IF(VLOOKUP(B321,'(2) Gegevens per set'!B:Y, 22, FALSE) = "", "", VLOOKUP(B321,'(2) Gegevens per set'!B:Y, 22, FALSE)), "")</f>
        <v/>
      </c>
      <c r="Z321" s="81" t="str">
        <f>IF($C$9="x", IF(VLOOKUP(B321,'(2) Gegevens per set'!B:Y, 23, FALSE) = "", "", VLOOKUP(B321,'(2) Gegevens per set'!B:Y, 23, FALSE)), "")</f>
        <v/>
      </c>
      <c r="AA321" s="81" t="str">
        <f>IF($C$7="x", IF(VLOOKUP(B321,'(2) Gegevens per set'!B:Y, 24, FALSE) = "", "", VLOOKUP(B321,'(2) Gegevens per set'!B:Y, 24, FALSE)), "")</f>
        <v/>
      </c>
    </row>
    <row r="322" spans="2:27" x14ac:dyDescent="0.25">
      <c r="B322" s="60" t="s">
        <v>386</v>
      </c>
      <c r="C322" s="30" t="s">
        <v>378</v>
      </c>
      <c r="D322" s="30"/>
      <c r="E322" s="72" t="str">
        <f>IF($E$13="Ja", IF(VLOOKUP(B322,'(2) Gegevens per set'!B:V, 3, FALSE) = "", "", VLOOKUP(B322,'(2) Gegevens per set'!B:V, 3, FALSE)), "")</f>
        <v/>
      </c>
      <c r="F322" s="72" t="str">
        <f>IF($F$13="Ja", IF(VLOOKUP(B322,'(2) Gegevens per set'!B:V, 4, FALSE) = "", "", VLOOKUP(B322,'(2) Gegevens per set'!B:V, 4, FALSE)), "")</f>
        <v/>
      </c>
      <c r="G322" s="68" t="str">
        <f>IF($G$13="Ja", IF(VLOOKUP(B322,'(2) Gegevens per set'!B:V, 5, FALSE) = "", "", VLOOKUP(B322,'(2) Gegevens per set'!B:V, 5, FALSE)), "")</f>
        <v/>
      </c>
      <c r="H322" s="64" t="str">
        <f>IF($H$13="Ja", IF(VLOOKUP(B322,'(2) Gegevens per set'!B:V, 6, FALSE) = "", "", VLOOKUP(B322,'(2) Gegevens per set'!B:V, 6, FALSE)), "")</f>
        <v/>
      </c>
      <c r="I322" s="72" t="str">
        <f>IF($I$13="Ja", IF(VLOOKUP(B322,'(2) Gegevens per set'!B:V, 7, FALSE) = "", "", VLOOKUP(B322,'(2) Gegevens per set'!B:V, 7, FALSE)), "")</f>
        <v/>
      </c>
      <c r="J322" s="72" t="str">
        <f>IF($J$13="Ja", IF(VLOOKUP(B322,'(2) Gegevens per set'!B:V, 8, FALSE) = "", "", VLOOKUP(B322,'(2) Gegevens per set'!B:V, 8, FALSE)), "")</f>
        <v/>
      </c>
      <c r="K322" s="64" t="str">
        <f>IF($K$13="Ja", IF(VLOOKUP(B322,'(2) Gegevens per set'!B:V, 9, FALSE) = "", "", VLOOKUP(B322,'(2) Gegevens per set'!B:V, 9, FALSE)), "")</f>
        <v/>
      </c>
      <c r="L322" s="72" t="str">
        <f>IF($L$13="Ja", IF(VLOOKUP(B322,'(2) Gegevens per set'!B:V, 10, FALSE) = "", "", VLOOKUP(B322,'(2) Gegevens per set'!B:V, 10, FALSE)), "")</f>
        <v/>
      </c>
      <c r="M322" s="72" t="str">
        <f>IF($M$13="Ja", IF(VLOOKUP(B322,'(2) Gegevens per set'!B:V, 11, FALSE) = "", "", VLOOKUP(B322,'(2) Gegevens per set'!B:V, 11, FALSE)), "")</f>
        <v/>
      </c>
      <c r="N322" s="64" t="str">
        <f>IF($N$13="Ja", IF(VLOOKUP(B322,'(2) Gegevens per set'!B:V, 12, FALSE) = "", "", VLOOKUP(B322,'(2) Gegevens per set'!B:V, 12, FALSE)), "")</f>
        <v/>
      </c>
      <c r="O322" s="72" t="str">
        <f>IF($O$13="Ja", IF(VLOOKUP(B322,'(2) Gegevens per set'!B:V, 13, FALSE) = "", "", VLOOKUP(B322,'(2) Gegevens per set'!B:V, 13, FALSE)), "")</f>
        <v/>
      </c>
      <c r="P322" s="64" t="str">
        <f>IF($P$13="Ja", IF(VLOOKUP(B322,'(2) Gegevens per set'!B:V, 14, FALSE) = "", "", VLOOKUP(B322,'(2) Gegevens per set'!B:V, 14, FALSE)), "")</f>
        <v/>
      </c>
      <c r="Q322" s="72" t="str">
        <f>IF($Q$13="Ja", IF(VLOOKUP(B322,'(2) Gegevens per set'!B:V, 15, FALSE) = "", "", VLOOKUP(B322,'(2) Gegevens per set'!B:V, 15, FALSE)), "")</f>
        <v/>
      </c>
      <c r="R322" s="64" t="str">
        <f>IF($R$13="Ja", IF(VLOOKUP(B322,'(2) Gegevens per set'!B:V, 16, FALSE) = "", "", VLOOKUP(B322,'(2) Gegevens per set'!B:V, 16, FALSE)), "")</f>
        <v/>
      </c>
      <c r="S322" s="72" t="str">
        <f>IF($S$13="Ja", IF(VLOOKUP(B322,'(2) Gegevens per set'!B:V, 17, FALSE) = "", "", VLOOKUP(B322,'(2) Gegevens per set'!B:V, 17, FALSE)), "")</f>
        <v/>
      </c>
      <c r="T322" s="64" t="str">
        <f>IF($T$13="Ja", IF(VLOOKUP(B322,'(2) Gegevens per set'!B:V, 18, FALSE) = "", "", VLOOKUP(B322,'(2) Gegevens per set'!B:V, 18, FALSE)), "")</f>
        <v/>
      </c>
      <c r="U322" s="72" t="str">
        <f>IF($U$13="Ja", IF(VLOOKUP(B322,'(2) Gegevens per set'!B:V, 19, FALSE) = "", "", VLOOKUP(B322,'(2) Gegevens per set'!B:V, 19, FALSE)), "")</f>
        <v/>
      </c>
      <c r="V322" s="72" t="str">
        <f>IF($V$13="Ja", IF(VLOOKUP(B322,'(2) Gegevens per set'!B:V, 20, FALSE) = "", "", VLOOKUP(B322,'(2) Gegevens per set'!B:V, 20, FALSE)), "")</f>
        <v/>
      </c>
      <c r="W322" s="72" t="str">
        <f>IF($W$13="Ja", IF(VLOOKUP(B322,'(2) Gegevens per set'!B:V, 21, FALSE) = "", "", VLOOKUP(B322,'(2) Gegevens per set'!B:V, 21, FALSE)), "")</f>
        <v/>
      </c>
      <c r="X322" s="83" t="str" cm="1">
        <f t="array" ref="X322">IF($C$6&lt;&gt;"x","",IF(OR(E322:W322&lt;&gt;""),"x",""))</f>
        <v/>
      </c>
      <c r="Y322" s="83" t="str">
        <f>IF($C$8="x", IF(VLOOKUP(B322,'(2) Gegevens per set'!B:Y, 22, FALSE) = "", "", VLOOKUP(B322,'(2) Gegevens per set'!B:Y, 22, FALSE)), "")</f>
        <v/>
      </c>
      <c r="Z322" s="83" t="str">
        <f>IF($C$9="x", IF(VLOOKUP(B322,'(2) Gegevens per set'!B:Y, 23, FALSE) = "", "", VLOOKUP(B322,'(2) Gegevens per set'!B:Y, 23, FALSE)), "")</f>
        <v/>
      </c>
      <c r="AA322" s="83" t="str">
        <f>IF($C$7="x", IF(VLOOKUP(B322,'(2) Gegevens per set'!B:Y, 24, FALSE) = "", "", VLOOKUP(B322,'(2) Gegevens per set'!B:Y, 24, FALSE)), "")</f>
        <v/>
      </c>
    </row>
    <row r="323" spans="2:27" x14ac:dyDescent="0.25">
      <c r="B323" s="60" t="s">
        <v>387</v>
      </c>
      <c r="C323" s="30" t="s">
        <v>380</v>
      </c>
      <c r="D323" s="30"/>
      <c r="E323" s="72" t="str">
        <f>IF($E$13="Ja", IF(VLOOKUP(B323,'(2) Gegevens per set'!B:V, 3, FALSE) = "", "", VLOOKUP(B323,'(2) Gegevens per set'!B:V, 3, FALSE)), "")</f>
        <v/>
      </c>
      <c r="F323" s="72" t="str">
        <f>IF($F$13="Ja", IF(VLOOKUP(B323,'(2) Gegevens per set'!B:V, 4, FALSE) = "", "", VLOOKUP(B323,'(2) Gegevens per set'!B:V, 4, FALSE)), "")</f>
        <v/>
      </c>
      <c r="G323" s="68" t="str">
        <f>IF($G$13="Ja", IF(VLOOKUP(B323,'(2) Gegevens per set'!B:V, 5, FALSE) = "", "", VLOOKUP(B323,'(2) Gegevens per set'!B:V, 5, FALSE)), "")</f>
        <v/>
      </c>
      <c r="H323" s="64" t="str">
        <f>IF($H$13="Ja", IF(VLOOKUP(B323,'(2) Gegevens per set'!B:V, 6, FALSE) = "", "", VLOOKUP(B323,'(2) Gegevens per set'!B:V, 6, FALSE)), "")</f>
        <v/>
      </c>
      <c r="I323" s="72" t="str">
        <f>IF($I$13="Ja", IF(VLOOKUP(B323,'(2) Gegevens per set'!B:V, 7, FALSE) = "", "", VLOOKUP(B323,'(2) Gegevens per set'!B:V, 7, FALSE)), "")</f>
        <v/>
      </c>
      <c r="J323" s="72" t="str">
        <f>IF($J$13="Ja", IF(VLOOKUP(B323,'(2) Gegevens per set'!B:V, 8, FALSE) = "", "", VLOOKUP(B323,'(2) Gegevens per set'!B:V, 8, FALSE)), "")</f>
        <v/>
      </c>
      <c r="K323" s="64" t="str">
        <f>IF($K$13="Ja", IF(VLOOKUP(B323,'(2) Gegevens per set'!B:V, 9, FALSE) = "", "", VLOOKUP(B323,'(2) Gegevens per set'!B:V, 9, FALSE)), "")</f>
        <v/>
      </c>
      <c r="L323" s="72" t="str">
        <f>IF($L$13="Ja", IF(VLOOKUP(B323,'(2) Gegevens per set'!B:V, 10, FALSE) = "", "", VLOOKUP(B323,'(2) Gegevens per set'!B:V, 10, FALSE)), "")</f>
        <v/>
      </c>
      <c r="M323" s="72" t="str">
        <f>IF($M$13="Ja", IF(VLOOKUP(B323,'(2) Gegevens per set'!B:V, 11, FALSE) = "", "", VLOOKUP(B323,'(2) Gegevens per set'!B:V, 11, FALSE)), "")</f>
        <v/>
      </c>
      <c r="N323" s="64" t="str">
        <f>IF($N$13="Ja", IF(VLOOKUP(B323,'(2) Gegevens per set'!B:V, 12, FALSE) = "", "", VLOOKUP(B323,'(2) Gegevens per set'!B:V, 12, FALSE)), "")</f>
        <v/>
      </c>
      <c r="O323" s="72" t="str">
        <f>IF($O$13="Ja", IF(VLOOKUP(B323,'(2) Gegevens per set'!B:V, 13, FALSE) = "", "", VLOOKUP(B323,'(2) Gegevens per set'!B:V, 13, FALSE)), "")</f>
        <v/>
      </c>
      <c r="P323" s="64" t="str">
        <f>IF($P$13="Ja", IF(VLOOKUP(B323,'(2) Gegevens per set'!B:V, 14, FALSE) = "", "", VLOOKUP(B323,'(2) Gegevens per set'!B:V, 14, FALSE)), "")</f>
        <v/>
      </c>
      <c r="Q323" s="72" t="str">
        <f>IF($Q$13="Ja", IF(VLOOKUP(B323,'(2) Gegevens per set'!B:V, 15, FALSE) = "", "", VLOOKUP(B323,'(2) Gegevens per set'!B:V, 15, FALSE)), "")</f>
        <v/>
      </c>
      <c r="R323" s="64" t="str">
        <f>IF($R$13="Ja", IF(VLOOKUP(B323,'(2) Gegevens per set'!B:V, 16, FALSE) = "", "", VLOOKUP(B323,'(2) Gegevens per set'!B:V, 16, FALSE)), "")</f>
        <v/>
      </c>
      <c r="S323" s="72" t="str">
        <f>IF($S$13="Ja", IF(VLOOKUP(B323,'(2) Gegevens per set'!B:V, 17, FALSE) = "", "", VLOOKUP(B323,'(2) Gegevens per set'!B:V, 17, FALSE)), "")</f>
        <v/>
      </c>
      <c r="T323" s="64" t="str">
        <f>IF($T$13="Ja", IF(VLOOKUP(B323,'(2) Gegevens per set'!B:V, 18, FALSE) = "", "", VLOOKUP(B323,'(2) Gegevens per set'!B:V, 18, FALSE)), "")</f>
        <v/>
      </c>
      <c r="U323" s="72" t="str">
        <f>IF($U$13="Ja", IF(VLOOKUP(B323,'(2) Gegevens per set'!B:V, 19, FALSE) = "", "", VLOOKUP(B323,'(2) Gegevens per set'!B:V, 19, FALSE)), "")</f>
        <v/>
      </c>
      <c r="V323" s="72" t="str">
        <f>IF($V$13="Ja", IF(VLOOKUP(B323,'(2) Gegevens per set'!B:V, 20, FALSE) = "", "", VLOOKUP(B323,'(2) Gegevens per set'!B:V, 20, FALSE)), "")</f>
        <v/>
      </c>
      <c r="W323" s="72" t="str">
        <f>IF($W$13="Ja", IF(VLOOKUP(B323,'(2) Gegevens per set'!B:V, 21, FALSE) = "", "", VLOOKUP(B323,'(2) Gegevens per set'!B:V, 21, FALSE)), "")</f>
        <v/>
      </c>
      <c r="X323" s="83" t="str" cm="1">
        <f t="array" ref="X323">IF($C$6&lt;&gt;"x","",IF(OR(E323:W323&lt;&gt;""),"x",""))</f>
        <v/>
      </c>
      <c r="Y323" s="83" t="str">
        <f>IF($C$8="x", IF(VLOOKUP(B323,'(2) Gegevens per set'!B:Y, 22, FALSE) = "", "", VLOOKUP(B323,'(2) Gegevens per set'!B:Y, 22, FALSE)), "")</f>
        <v/>
      </c>
      <c r="Z323" s="83" t="str">
        <f>IF($C$9="x", IF(VLOOKUP(B323,'(2) Gegevens per set'!B:Y, 23, FALSE) = "", "", VLOOKUP(B323,'(2) Gegevens per set'!B:Y, 23, FALSE)), "")</f>
        <v/>
      </c>
      <c r="AA323" s="83" t="str">
        <f>IF($C$7="x", IF(VLOOKUP(B323,'(2) Gegevens per set'!B:Y, 24, FALSE) = "", "", VLOOKUP(B323,'(2) Gegevens per set'!B:Y, 24, FALSE)), "")</f>
        <v/>
      </c>
    </row>
    <row r="324" spans="2:27" x14ac:dyDescent="0.25">
      <c r="B324" s="60" t="s">
        <v>388</v>
      </c>
      <c r="C324" s="30" t="s">
        <v>382</v>
      </c>
      <c r="D324" s="30"/>
      <c r="E324" s="72" t="str">
        <f>IF($E$13="Ja", IF(VLOOKUP(B324,'(2) Gegevens per set'!B:V, 3, FALSE) = "", "", VLOOKUP(B324,'(2) Gegevens per set'!B:V, 3, FALSE)), "")</f>
        <v/>
      </c>
      <c r="F324" s="72" t="str">
        <f>IF($F$13="Ja", IF(VLOOKUP(B324,'(2) Gegevens per set'!B:V, 4, FALSE) = "", "", VLOOKUP(B324,'(2) Gegevens per set'!B:V, 4, FALSE)), "")</f>
        <v/>
      </c>
      <c r="G324" s="68" t="str">
        <f>IF($G$13="Ja", IF(VLOOKUP(B324,'(2) Gegevens per set'!B:V, 5, FALSE) = "", "", VLOOKUP(B324,'(2) Gegevens per set'!B:V, 5, FALSE)), "")</f>
        <v/>
      </c>
      <c r="H324" s="64" t="str">
        <f>IF($H$13="Ja", IF(VLOOKUP(B324,'(2) Gegevens per set'!B:V, 6, FALSE) = "", "", VLOOKUP(B324,'(2) Gegevens per set'!B:V, 6, FALSE)), "")</f>
        <v/>
      </c>
      <c r="I324" s="72" t="str">
        <f>IF($I$13="Ja", IF(VLOOKUP(B324,'(2) Gegevens per set'!B:V, 7, FALSE) = "", "", VLOOKUP(B324,'(2) Gegevens per set'!B:V, 7, FALSE)), "")</f>
        <v/>
      </c>
      <c r="J324" s="72" t="str">
        <f>IF($J$13="Ja", IF(VLOOKUP(B324,'(2) Gegevens per set'!B:V, 8, FALSE) = "", "", VLOOKUP(B324,'(2) Gegevens per set'!B:V, 8, FALSE)), "")</f>
        <v/>
      </c>
      <c r="K324" s="64" t="str">
        <f>IF($K$13="Ja", IF(VLOOKUP(B324,'(2) Gegevens per set'!B:V, 9, FALSE) = "", "", VLOOKUP(B324,'(2) Gegevens per set'!B:V, 9, FALSE)), "")</f>
        <v/>
      </c>
      <c r="L324" s="72" t="str">
        <f>IF($L$13="Ja", IF(VLOOKUP(B324,'(2) Gegevens per set'!B:V, 10, FALSE) = "", "", VLOOKUP(B324,'(2) Gegevens per set'!B:V, 10, FALSE)), "")</f>
        <v/>
      </c>
      <c r="M324" s="72" t="str">
        <f>IF($M$13="Ja", IF(VLOOKUP(B324,'(2) Gegevens per set'!B:V, 11, FALSE) = "", "", VLOOKUP(B324,'(2) Gegevens per set'!B:V, 11, FALSE)), "")</f>
        <v/>
      </c>
      <c r="N324" s="64" t="str">
        <f>IF($N$13="Ja", IF(VLOOKUP(B324,'(2) Gegevens per set'!B:V, 12, FALSE) = "", "", VLOOKUP(B324,'(2) Gegevens per set'!B:V, 12, FALSE)), "")</f>
        <v/>
      </c>
      <c r="O324" s="72" t="str">
        <f>IF($O$13="Ja", IF(VLOOKUP(B324,'(2) Gegevens per set'!B:V, 13, FALSE) = "", "", VLOOKUP(B324,'(2) Gegevens per set'!B:V, 13, FALSE)), "")</f>
        <v/>
      </c>
      <c r="P324" s="64" t="str">
        <f>IF($P$13="Ja", IF(VLOOKUP(B324,'(2) Gegevens per set'!B:V, 14, FALSE) = "", "", VLOOKUP(B324,'(2) Gegevens per set'!B:V, 14, FALSE)), "")</f>
        <v/>
      </c>
      <c r="Q324" s="72" t="str">
        <f>IF($Q$13="Ja", IF(VLOOKUP(B324,'(2) Gegevens per set'!B:V, 15, FALSE) = "", "", VLOOKUP(B324,'(2) Gegevens per set'!B:V, 15, FALSE)), "")</f>
        <v/>
      </c>
      <c r="R324" s="64" t="str">
        <f>IF($R$13="Ja", IF(VLOOKUP(B324,'(2) Gegevens per set'!B:V, 16, FALSE) = "", "", VLOOKUP(B324,'(2) Gegevens per set'!B:V, 16, FALSE)), "")</f>
        <v/>
      </c>
      <c r="S324" s="72" t="str">
        <f>IF($S$13="Ja", IF(VLOOKUP(B324,'(2) Gegevens per set'!B:V, 17, FALSE) = "", "", VLOOKUP(B324,'(2) Gegevens per set'!B:V, 17, FALSE)), "")</f>
        <v/>
      </c>
      <c r="T324" s="64" t="str">
        <f>IF($T$13="Ja", IF(VLOOKUP(B324,'(2) Gegevens per set'!B:V, 18, FALSE) = "", "", VLOOKUP(B324,'(2) Gegevens per set'!B:V, 18, FALSE)), "")</f>
        <v/>
      </c>
      <c r="U324" s="72" t="str">
        <f>IF($U$13="Ja", IF(VLOOKUP(B324,'(2) Gegevens per set'!B:V, 19, FALSE) = "", "", VLOOKUP(B324,'(2) Gegevens per set'!B:V, 19, FALSE)), "")</f>
        <v/>
      </c>
      <c r="V324" s="72" t="str">
        <f>IF($V$13="Ja", IF(VLOOKUP(B324,'(2) Gegevens per set'!B:V, 20, FALSE) = "", "", VLOOKUP(B324,'(2) Gegevens per set'!B:V, 20, FALSE)), "")</f>
        <v/>
      </c>
      <c r="W324" s="72" t="str">
        <f>IF($W$13="Ja", IF(VLOOKUP(B324,'(2) Gegevens per set'!B:V, 21, FALSE) = "", "", VLOOKUP(B324,'(2) Gegevens per set'!B:V, 21, FALSE)), "")</f>
        <v/>
      </c>
      <c r="X324" s="83" t="str" cm="1">
        <f t="array" ref="X324">IF($C$6&lt;&gt;"x","",IF(OR(E324:W324&lt;&gt;""),"x",""))</f>
        <v/>
      </c>
      <c r="Y324" s="83" t="str">
        <f>IF($C$8="x", IF(VLOOKUP(B324,'(2) Gegevens per set'!B:Y, 22, FALSE) = "", "", VLOOKUP(B324,'(2) Gegevens per set'!B:Y, 22, FALSE)), "")</f>
        <v/>
      </c>
      <c r="Z324" s="83" t="str">
        <f>IF($C$9="x", IF(VLOOKUP(B324,'(2) Gegevens per set'!B:Y, 23, FALSE) = "", "", VLOOKUP(B324,'(2) Gegevens per set'!B:Y, 23, FALSE)), "")</f>
        <v/>
      </c>
      <c r="AA324" s="83" t="str">
        <f>IF($C$7="x", IF(VLOOKUP(B324,'(2) Gegevens per set'!B:Y, 24, FALSE) = "", "", VLOOKUP(B324,'(2) Gegevens per set'!B:Y, 24, FALSE)), "")</f>
        <v/>
      </c>
    </row>
    <row r="325" spans="2:27" x14ac:dyDescent="0.25">
      <c r="B325" s="60" t="s">
        <v>389</v>
      </c>
      <c r="C325" s="30" t="s">
        <v>42</v>
      </c>
      <c r="D325" s="30"/>
      <c r="E325" s="72" t="str">
        <f>IF($E$13="Ja", IF(VLOOKUP(B325,'(2) Gegevens per set'!B:V, 3, FALSE) = "", "", VLOOKUP(B325,'(2) Gegevens per set'!B:V, 3, FALSE)), "")</f>
        <v/>
      </c>
      <c r="F325" s="72" t="str">
        <f>IF($F$13="Ja", IF(VLOOKUP(B325,'(2) Gegevens per set'!B:V, 4, FALSE) = "", "", VLOOKUP(B325,'(2) Gegevens per set'!B:V, 4, FALSE)), "")</f>
        <v/>
      </c>
      <c r="G325" s="68" t="str">
        <f>IF($G$13="Ja", IF(VLOOKUP(B325,'(2) Gegevens per set'!B:V, 5, FALSE) = "", "", VLOOKUP(B325,'(2) Gegevens per set'!B:V, 5, FALSE)), "")</f>
        <v/>
      </c>
      <c r="H325" s="64" t="str">
        <f>IF($H$13="Ja", IF(VLOOKUP(B325,'(2) Gegevens per set'!B:V, 6, FALSE) = "", "", VLOOKUP(B325,'(2) Gegevens per set'!B:V, 6, FALSE)), "")</f>
        <v/>
      </c>
      <c r="I325" s="72" t="str">
        <f>IF($I$13="Ja", IF(VLOOKUP(B325,'(2) Gegevens per set'!B:V, 7, FALSE) = "", "", VLOOKUP(B325,'(2) Gegevens per set'!B:V, 7, FALSE)), "")</f>
        <v/>
      </c>
      <c r="J325" s="72" t="str">
        <f>IF($J$13="Ja", IF(VLOOKUP(B325,'(2) Gegevens per set'!B:V, 8, FALSE) = "", "", VLOOKUP(B325,'(2) Gegevens per set'!B:V, 8, FALSE)), "")</f>
        <v/>
      </c>
      <c r="K325" s="64" t="str">
        <f>IF($K$13="Ja", IF(VLOOKUP(B325,'(2) Gegevens per set'!B:V, 9, FALSE) = "", "", VLOOKUP(B325,'(2) Gegevens per set'!B:V, 9, FALSE)), "")</f>
        <v/>
      </c>
      <c r="L325" s="72" t="str">
        <f>IF($L$13="Ja", IF(VLOOKUP(B325,'(2) Gegevens per set'!B:V, 10, FALSE) = "", "", VLOOKUP(B325,'(2) Gegevens per set'!B:V, 10, FALSE)), "")</f>
        <v/>
      </c>
      <c r="M325" s="72" t="str">
        <f>IF($M$13="Ja", IF(VLOOKUP(B325,'(2) Gegevens per set'!B:V, 11, FALSE) = "", "", VLOOKUP(B325,'(2) Gegevens per set'!B:V, 11, FALSE)), "")</f>
        <v/>
      </c>
      <c r="N325" s="64" t="str">
        <f>IF($N$13="Ja", IF(VLOOKUP(B325,'(2) Gegevens per set'!B:V, 12, FALSE) = "", "", VLOOKUP(B325,'(2) Gegevens per set'!B:V, 12, FALSE)), "")</f>
        <v/>
      </c>
      <c r="O325" s="72" t="str">
        <f>IF($O$13="Ja", IF(VLOOKUP(B325,'(2) Gegevens per set'!B:V, 13, FALSE) = "", "", VLOOKUP(B325,'(2) Gegevens per set'!B:V, 13, FALSE)), "")</f>
        <v/>
      </c>
      <c r="P325" s="64" t="str">
        <f>IF($P$13="Ja", IF(VLOOKUP(B325,'(2) Gegevens per set'!B:V, 14, FALSE) = "", "", VLOOKUP(B325,'(2) Gegevens per set'!B:V, 14, FALSE)), "")</f>
        <v/>
      </c>
      <c r="Q325" s="72" t="str">
        <f>IF($Q$13="Ja", IF(VLOOKUP(B325,'(2) Gegevens per set'!B:V, 15, FALSE) = "", "", VLOOKUP(B325,'(2) Gegevens per set'!B:V, 15, FALSE)), "")</f>
        <v/>
      </c>
      <c r="R325" s="64" t="str">
        <f>IF($R$13="Ja", IF(VLOOKUP(B325,'(2) Gegevens per set'!B:V, 16, FALSE) = "", "", VLOOKUP(B325,'(2) Gegevens per set'!B:V, 16, FALSE)), "")</f>
        <v/>
      </c>
      <c r="S325" s="72" t="str">
        <f>IF($S$13="Ja", IF(VLOOKUP(B325,'(2) Gegevens per set'!B:V, 17, FALSE) = "", "", VLOOKUP(B325,'(2) Gegevens per set'!B:V, 17, FALSE)), "")</f>
        <v/>
      </c>
      <c r="T325" s="64" t="str">
        <f>IF($T$13="Ja", IF(VLOOKUP(B325,'(2) Gegevens per set'!B:V, 18, FALSE) = "", "", VLOOKUP(B325,'(2) Gegevens per set'!B:V, 18, FALSE)), "")</f>
        <v/>
      </c>
      <c r="U325" s="72" t="str">
        <f>IF($U$13="Ja", IF(VLOOKUP(B325,'(2) Gegevens per set'!B:V, 19, FALSE) = "", "", VLOOKUP(B325,'(2) Gegevens per set'!B:V, 19, FALSE)), "")</f>
        <v/>
      </c>
      <c r="V325" s="72" t="str">
        <f>IF($V$13="Ja", IF(VLOOKUP(B325,'(2) Gegevens per set'!B:V, 20, FALSE) = "", "", VLOOKUP(B325,'(2) Gegevens per set'!B:V, 20, FALSE)), "")</f>
        <v/>
      </c>
      <c r="W325" s="72" t="str">
        <f>IF($W$13="Ja", IF(VLOOKUP(B325,'(2) Gegevens per set'!B:V, 21, FALSE) = "", "", VLOOKUP(B325,'(2) Gegevens per set'!B:V, 21, FALSE)), "")</f>
        <v/>
      </c>
      <c r="X325" s="83" t="str" cm="1">
        <f t="array" ref="X325">IF($C$6&lt;&gt;"x","",IF(OR(E325:W325&lt;&gt;""),"x",""))</f>
        <v/>
      </c>
      <c r="Y325" s="83" t="str">
        <f>IF($C$8="x", IF(VLOOKUP(B325,'(2) Gegevens per set'!B:Y, 22, FALSE) = "", "", VLOOKUP(B325,'(2) Gegevens per set'!B:Y, 22, FALSE)), "")</f>
        <v/>
      </c>
      <c r="Z325" s="83" t="str">
        <f>IF($C$9="x", IF(VLOOKUP(B325,'(2) Gegevens per set'!B:Y, 23, FALSE) = "", "", VLOOKUP(B325,'(2) Gegevens per set'!B:Y, 23, FALSE)), "")</f>
        <v/>
      </c>
      <c r="AA325" s="83" t="str">
        <f>IF($C$7="x", IF(VLOOKUP(B325,'(2) Gegevens per set'!B:Y, 24, FALSE) = "", "", VLOOKUP(B325,'(2) Gegevens per set'!B:Y, 24, FALSE)), "")</f>
        <v/>
      </c>
    </row>
    <row r="326" spans="2:27" x14ac:dyDescent="0.25">
      <c r="B326" s="31" t="s">
        <v>390</v>
      </c>
      <c r="C326" s="59" t="s">
        <v>44</v>
      </c>
      <c r="D326" s="59"/>
      <c r="E326" s="72" t="str">
        <f>IF($E$13="Ja", IF(VLOOKUP(B326,'(2) Gegevens per set'!B:V, 3, FALSE) = "", "", VLOOKUP(B326,'(2) Gegevens per set'!B:V, 3, FALSE)), "")</f>
        <v/>
      </c>
      <c r="F326" s="72" t="str">
        <f>IF($F$13="Ja", IF(VLOOKUP(B326,'(2) Gegevens per set'!B:V, 4, FALSE) = "", "", VLOOKUP(B326,'(2) Gegevens per set'!B:V, 4, FALSE)), "")</f>
        <v/>
      </c>
      <c r="G326" s="68" t="str">
        <f>IF($G$13="Ja", IF(VLOOKUP(B326,'(2) Gegevens per set'!B:V, 5, FALSE) = "", "", VLOOKUP(B326,'(2) Gegevens per set'!B:V, 5, FALSE)), "")</f>
        <v/>
      </c>
      <c r="H326" s="64" t="str">
        <f>IF($H$13="Ja", IF(VLOOKUP(B326,'(2) Gegevens per set'!B:V, 6, FALSE) = "", "", VLOOKUP(B326,'(2) Gegevens per set'!B:V, 6, FALSE)), "")</f>
        <v/>
      </c>
      <c r="I326" s="72" t="str">
        <f>IF($I$13="Ja", IF(VLOOKUP(B326,'(2) Gegevens per set'!B:V, 7, FALSE) = "", "", VLOOKUP(B326,'(2) Gegevens per set'!B:V, 7, FALSE)), "")</f>
        <v/>
      </c>
      <c r="J326" s="72" t="str">
        <f>IF($J$13="Ja", IF(VLOOKUP(B326,'(2) Gegevens per set'!B:V, 8, FALSE) = "", "", VLOOKUP(B326,'(2) Gegevens per set'!B:V, 8, FALSE)), "")</f>
        <v/>
      </c>
      <c r="K326" s="64" t="str">
        <f>IF($K$13="Ja", IF(VLOOKUP(B326,'(2) Gegevens per set'!B:V, 9, FALSE) = "", "", VLOOKUP(B326,'(2) Gegevens per set'!B:V, 9, FALSE)), "")</f>
        <v/>
      </c>
      <c r="L326" s="72" t="str">
        <f>IF($L$13="Ja", IF(VLOOKUP(B326,'(2) Gegevens per set'!B:V, 10, FALSE) = "", "", VLOOKUP(B326,'(2) Gegevens per set'!B:V, 10, FALSE)), "")</f>
        <v/>
      </c>
      <c r="M326" s="72" t="str">
        <f>IF($M$13="Ja", IF(VLOOKUP(B326,'(2) Gegevens per set'!B:V, 11, FALSE) = "", "", VLOOKUP(B326,'(2) Gegevens per set'!B:V, 11, FALSE)), "")</f>
        <v/>
      </c>
      <c r="N326" s="64" t="str">
        <f>IF($N$13="Ja", IF(VLOOKUP(B326,'(2) Gegevens per set'!B:V, 12, FALSE) = "", "", VLOOKUP(B326,'(2) Gegevens per set'!B:V, 12, FALSE)), "")</f>
        <v/>
      </c>
      <c r="O326" s="72" t="str">
        <f>IF($O$13="Ja", IF(VLOOKUP(B326,'(2) Gegevens per set'!B:V, 13, FALSE) = "", "", VLOOKUP(B326,'(2) Gegevens per set'!B:V, 13, FALSE)), "")</f>
        <v/>
      </c>
      <c r="P326" s="64" t="str">
        <f>IF($P$13="Ja", IF(VLOOKUP(B326,'(2) Gegevens per set'!B:V, 14, FALSE) = "", "", VLOOKUP(B326,'(2) Gegevens per set'!B:V, 14, FALSE)), "")</f>
        <v/>
      </c>
      <c r="Q326" s="72" t="str">
        <f>IF($Q$13="Ja", IF(VLOOKUP(B326,'(2) Gegevens per set'!B:V, 15, FALSE) = "", "", VLOOKUP(B326,'(2) Gegevens per set'!B:V, 15, FALSE)), "")</f>
        <v/>
      </c>
      <c r="R326" s="64" t="str">
        <f>IF($R$13="Ja", IF(VLOOKUP(B326,'(2) Gegevens per set'!B:V, 16, FALSE) = "", "", VLOOKUP(B326,'(2) Gegevens per set'!B:V, 16, FALSE)), "")</f>
        <v/>
      </c>
      <c r="S326" s="72" t="str">
        <f>IF($S$13="Ja", IF(VLOOKUP(B326,'(2) Gegevens per set'!B:V, 17, FALSE) = "", "", VLOOKUP(B326,'(2) Gegevens per set'!B:V, 17, FALSE)), "")</f>
        <v/>
      </c>
      <c r="T326" s="64" t="str">
        <f>IF($T$13="Ja", IF(VLOOKUP(B326,'(2) Gegevens per set'!B:V, 18, FALSE) = "", "", VLOOKUP(B326,'(2) Gegevens per set'!B:V, 18, FALSE)), "")</f>
        <v/>
      </c>
      <c r="U326" s="72" t="str">
        <f>IF($U$13="Ja", IF(VLOOKUP(B326,'(2) Gegevens per set'!B:V, 19, FALSE) = "", "", VLOOKUP(B326,'(2) Gegevens per set'!B:V, 19, FALSE)), "")</f>
        <v/>
      </c>
      <c r="V326" s="72" t="str">
        <f>IF($V$13="Ja", IF(VLOOKUP(B326,'(2) Gegevens per set'!B:V, 20, FALSE) = "", "", VLOOKUP(B326,'(2) Gegevens per set'!B:V, 20, FALSE)), "")</f>
        <v/>
      </c>
      <c r="W326" s="72" t="str">
        <f>IF($W$13="Ja", IF(VLOOKUP(B326,'(2) Gegevens per set'!B:V, 21, FALSE) = "", "", VLOOKUP(B326,'(2) Gegevens per set'!B:V, 21, FALSE)), "")</f>
        <v/>
      </c>
      <c r="X326" s="83" t="str" cm="1">
        <f t="array" ref="X326">IF($C$6&lt;&gt;"x","",IF(OR(E326:W326&lt;&gt;""),"x",""))</f>
        <v/>
      </c>
      <c r="Y326" s="83" t="str">
        <f>IF($C$8="x", IF(VLOOKUP(B326,'(2) Gegevens per set'!B:Y, 22, FALSE) = "", "", VLOOKUP(B326,'(2) Gegevens per set'!B:Y, 22, FALSE)), "")</f>
        <v/>
      </c>
      <c r="Z326" s="83" t="str">
        <f>IF($C$9="x", IF(VLOOKUP(B326,'(2) Gegevens per set'!B:Y, 23, FALSE) = "", "", VLOOKUP(B326,'(2) Gegevens per set'!B:Y, 23, FALSE)), "")</f>
        <v/>
      </c>
      <c r="AA326" s="83" t="str">
        <f>IF($C$7="x", IF(VLOOKUP(B326,'(2) Gegevens per set'!B:Y, 24, FALSE) = "", "", VLOOKUP(B326,'(2) Gegevens per set'!B:Y, 24, FALSE)), "")</f>
        <v/>
      </c>
    </row>
    <row r="327" spans="2:27" x14ac:dyDescent="0.25">
      <c r="B327" s="42" t="s">
        <v>391</v>
      </c>
      <c r="C327" s="43"/>
      <c r="D327" s="43"/>
      <c r="E327" s="47" t="str">
        <f>IF($E$13="Ja", IF(VLOOKUP(B327,'(2) Gegevens per set'!B:V, 3, FALSE) = "", "", VLOOKUP(B327,'(2) Gegevens per set'!B:V, 3, FALSE)), "")</f>
        <v/>
      </c>
      <c r="F327" s="47" t="str">
        <f>IF($F$13="Ja", IF(VLOOKUP(B327,'(2) Gegevens per set'!B:V, 4, FALSE) = "", "", VLOOKUP(B327,'(2) Gegevens per set'!B:V, 4, FALSE)), "")</f>
        <v/>
      </c>
      <c r="G327" s="47" t="str">
        <f>IF($G$13="Ja", IF(VLOOKUP(B327,'(2) Gegevens per set'!B:V, 5, FALSE) = "", "", VLOOKUP(B327,'(2) Gegevens per set'!B:V, 5, FALSE)), "")</f>
        <v/>
      </c>
      <c r="H327" s="47" t="str">
        <f>IF($H$13="Ja", IF(VLOOKUP(B327,'(2) Gegevens per set'!B:V, 6, FALSE) = "", "", VLOOKUP(B327,'(2) Gegevens per set'!B:V, 6, FALSE)), "")</f>
        <v/>
      </c>
      <c r="I327" s="47" t="str">
        <f>IF($I$13="Ja", IF(VLOOKUP(B327,'(2) Gegevens per set'!B:V, 7, FALSE) = "", "", VLOOKUP(B327,'(2) Gegevens per set'!B:V, 7, FALSE)), "")</f>
        <v/>
      </c>
      <c r="J327" s="47" t="str">
        <f>IF($J$13="Ja", IF(VLOOKUP(B327,'(2) Gegevens per set'!B:V, 8, FALSE) = "", "", VLOOKUP(B327,'(2) Gegevens per set'!B:V, 8, FALSE)), "")</f>
        <v/>
      </c>
      <c r="K327" s="47" t="str">
        <f>IF($K$13="Ja", IF(VLOOKUP(B327,'(2) Gegevens per set'!B:V, 9, FALSE) = "", "", VLOOKUP(B327,'(2) Gegevens per set'!B:V, 9, FALSE)), "")</f>
        <v/>
      </c>
      <c r="L327" s="47" t="str">
        <f>IF($L$13="Ja", IF(VLOOKUP(B327,'(2) Gegevens per set'!B:V, 10, FALSE) = "", "", VLOOKUP(B327,'(2) Gegevens per set'!B:V, 10, FALSE)), "")</f>
        <v/>
      </c>
      <c r="M327" s="47" t="str">
        <f>IF($M$13="Ja", IF(VLOOKUP(B327,'(2) Gegevens per set'!B:V, 11, FALSE) = "", "", VLOOKUP(B327,'(2) Gegevens per set'!B:V, 11, FALSE)), "")</f>
        <v/>
      </c>
      <c r="N327" s="47" t="str">
        <f>IF($N$13="Ja", IF(VLOOKUP(B327,'(2) Gegevens per set'!B:V, 12, FALSE) = "", "", VLOOKUP(B327,'(2) Gegevens per set'!B:V, 12, FALSE)), "")</f>
        <v/>
      </c>
      <c r="O327" s="47" t="str">
        <f>IF($O$13="Ja", IF(VLOOKUP(B327,'(2) Gegevens per set'!B:V, 13, FALSE) = "", "", VLOOKUP(B327,'(2) Gegevens per set'!B:V, 13, FALSE)), "")</f>
        <v/>
      </c>
      <c r="P327" s="47" t="str">
        <f>IF($P$13="Ja", IF(VLOOKUP(B327,'(2) Gegevens per set'!B:V, 14, FALSE) = "", "", VLOOKUP(B327,'(2) Gegevens per set'!B:V, 14, FALSE)), "")</f>
        <v/>
      </c>
      <c r="Q327" s="47" t="str">
        <f>IF($Q$13="Ja", IF(VLOOKUP(B327,'(2) Gegevens per set'!B:V, 15, FALSE) = "", "", VLOOKUP(B327,'(2) Gegevens per set'!B:V, 15, FALSE)), "")</f>
        <v/>
      </c>
      <c r="R327" s="47" t="str">
        <f>IF($R$13="Ja", IF(VLOOKUP(B327,'(2) Gegevens per set'!B:V, 16, FALSE) = "", "", VLOOKUP(B327,'(2) Gegevens per set'!B:V, 16, FALSE)), "")</f>
        <v/>
      </c>
      <c r="S327" s="47" t="str">
        <f>IF($S$13="Ja", IF(VLOOKUP(B327,'(2) Gegevens per set'!B:V, 17, FALSE) = "", "", VLOOKUP(B327,'(2) Gegevens per set'!B:V, 17, FALSE)), "")</f>
        <v/>
      </c>
      <c r="T327" s="47" t="str">
        <f>IF($T$13="Ja", IF(VLOOKUP(B327,'(2) Gegevens per set'!B:V, 18, FALSE) = "", "", VLOOKUP(B327,'(2) Gegevens per set'!B:V, 18, FALSE)), "")</f>
        <v/>
      </c>
      <c r="U327" s="47" t="str">
        <f>IF($U$13="Ja", IF(VLOOKUP(B327,'(2) Gegevens per set'!B:V, 19, FALSE) = "", "", VLOOKUP(B327,'(2) Gegevens per set'!B:V, 19, FALSE)), "")</f>
        <v/>
      </c>
      <c r="V327" s="47" t="str">
        <f>IF($V$13="Ja", IF(VLOOKUP(B327,'(2) Gegevens per set'!B:V, 20, FALSE) = "", "", VLOOKUP(B327,'(2) Gegevens per set'!B:V, 20, FALSE)), "")</f>
        <v/>
      </c>
      <c r="W327" s="47" t="str">
        <f>IF($W$13="Ja", IF(VLOOKUP(B327,'(2) Gegevens per set'!B:V, 21, FALSE) = "", "", VLOOKUP(B327,'(2) Gegevens per set'!B:V, 21, FALSE)), "")</f>
        <v/>
      </c>
      <c r="X327" s="81" t="str" cm="1">
        <f t="array" ref="X327">IF($C$6&lt;&gt;"x","",IF(OR(E327:W327&lt;&gt;""),"x",""))</f>
        <v/>
      </c>
      <c r="Y327" s="81" t="str">
        <f>IF($C$8="x", IF(VLOOKUP(B327,'(2) Gegevens per set'!B:Y, 22, FALSE) = "", "", VLOOKUP(B327,'(2) Gegevens per set'!B:Y, 22, FALSE)), "")</f>
        <v/>
      </c>
      <c r="Z327" s="81" t="str">
        <f>IF($C$9="x", IF(VLOOKUP(B327,'(2) Gegevens per set'!B:Y, 23, FALSE) = "", "", VLOOKUP(B327,'(2) Gegevens per set'!B:Y, 23, FALSE)), "")</f>
        <v/>
      </c>
      <c r="AA327" s="81" t="str">
        <f>IF($C$7="x", IF(VLOOKUP(B327,'(2) Gegevens per set'!B:Y, 24, FALSE) = "", "", VLOOKUP(B327,'(2) Gegevens per set'!B:Y, 24, FALSE)), "")</f>
        <v/>
      </c>
    </row>
    <row r="328" spans="2:27" x14ac:dyDescent="0.25">
      <c r="B328" s="60" t="s">
        <v>392</v>
      </c>
      <c r="C328" s="30" t="s">
        <v>393</v>
      </c>
      <c r="D328" s="30"/>
      <c r="E328" s="72" t="str">
        <f>IF($E$13="Ja", IF(VLOOKUP(B328,'(2) Gegevens per set'!B:V, 3, FALSE) = "", "", VLOOKUP(B328,'(2) Gegevens per set'!B:V, 3, FALSE)), "")</f>
        <v/>
      </c>
      <c r="F328" s="72" t="str">
        <f>IF($F$13="Ja", IF(VLOOKUP(B328,'(2) Gegevens per set'!B:V, 4, FALSE) = "", "", VLOOKUP(B328,'(2) Gegevens per set'!B:V, 4, FALSE)), "")</f>
        <v/>
      </c>
      <c r="G328" s="68" t="str">
        <f>IF($G$13="Ja", IF(VLOOKUP(B328,'(2) Gegevens per set'!B:V, 5, FALSE) = "", "", VLOOKUP(B328,'(2) Gegevens per set'!B:V, 5, FALSE)), "")</f>
        <v/>
      </c>
      <c r="H328" s="64" t="str">
        <f>IF($H$13="Ja", IF(VLOOKUP(B328,'(2) Gegevens per set'!B:V, 6, FALSE) = "", "", VLOOKUP(B328,'(2) Gegevens per set'!B:V, 6, FALSE)), "")</f>
        <v/>
      </c>
      <c r="I328" s="72" t="str">
        <f>IF($I$13="Ja", IF(VLOOKUP(B328,'(2) Gegevens per set'!B:V, 7, FALSE) = "", "", VLOOKUP(B328,'(2) Gegevens per set'!B:V, 7, FALSE)), "")</f>
        <v/>
      </c>
      <c r="J328" s="72" t="str">
        <f>IF($J$13="Ja", IF(VLOOKUP(B328,'(2) Gegevens per set'!B:V, 8, FALSE) = "", "", VLOOKUP(B328,'(2) Gegevens per set'!B:V, 8, FALSE)), "")</f>
        <v/>
      </c>
      <c r="K328" s="64" t="str">
        <f>IF($K$13="Ja", IF(VLOOKUP(B328,'(2) Gegevens per set'!B:V, 9, FALSE) = "", "", VLOOKUP(B328,'(2) Gegevens per set'!B:V, 9, FALSE)), "")</f>
        <v/>
      </c>
      <c r="L328" s="72" t="str">
        <f>IF($L$13="Ja", IF(VLOOKUP(B328,'(2) Gegevens per set'!B:V, 10, FALSE) = "", "", VLOOKUP(B328,'(2) Gegevens per set'!B:V, 10, FALSE)), "")</f>
        <v/>
      </c>
      <c r="M328" s="72" t="str">
        <f>IF($M$13="Ja", IF(VLOOKUP(B328,'(2) Gegevens per set'!B:V, 11, FALSE) = "", "", VLOOKUP(B328,'(2) Gegevens per set'!B:V, 11, FALSE)), "")</f>
        <v/>
      </c>
      <c r="N328" s="64" t="str">
        <f>IF($N$13="Ja", IF(VLOOKUP(B328,'(2) Gegevens per set'!B:V, 12, FALSE) = "", "", VLOOKUP(B328,'(2) Gegevens per set'!B:V, 12, FALSE)), "")</f>
        <v/>
      </c>
      <c r="O328" s="72" t="str">
        <f>IF($O$13="Ja", IF(VLOOKUP(B328,'(2) Gegevens per set'!B:V, 13, FALSE) = "", "", VLOOKUP(B328,'(2) Gegevens per set'!B:V, 13, FALSE)), "")</f>
        <v/>
      </c>
      <c r="P328" s="64" t="str">
        <f>IF($P$13="Ja", IF(VLOOKUP(B328,'(2) Gegevens per set'!B:V, 14, FALSE) = "", "", VLOOKUP(B328,'(2) Gegevens per set'!B:V, 14, FALSE)), "")</f>
        <v/>
      </c>
      <c r="Q328" s="72" t="str">
        <f>IF($Q$13="Ja", IF(VLOOKUP(B328,'(2) Gegevens per set'!B:V, 15, FALSE) = "", "", VLOOKUP(B328,'(2) Gegevens per set'!B:V, 15, FALSE)), "")</f>
        <v/>
      </c>
      <c r="R328" s="64" t="str">
        <f>IF($R$13="Ja", IF(VLOOKUP(B328,'(2) Gegevens per set'!B:V, 16, FALSE) = "", "", VLOOKUP(B328,'(2) Gegevens per set'!B:V, 16, FALSE)), "")</f>
        <v/>
      </c>
      <c r="S328" s="72" t="str">
        <f>IF($S$13="Ja", IF(VLOOKUP(B328,'(2) Gegevens per set'!B:V, 17, FALSE) = "", "", VLOOKUP(B328,'(2) Gegevens per set'!B:V, 17, FALSE)), "")</f>
        <v/>
      </c>
      <c r="T328" s="64" t="str">
        <f>IF($T$13="Ja", IF(VLOOKUP(B328,'(2) Gegevens per set'!B:V, 18, FALSE) = "", "", VLOOKUP(B328,'(2) Gegevens per set'!B:V, 18, FALSE)), "")</f>
        <v/>
      </c>
      <c r="U328" s="72" t="str">
        <f>IF($U$13="Ja", IF(VLOOKUP(B328,'(2) Gegevens per set'!B:V, 19, FALSE) = "", "", VLOOKUP(B328,'(2) Gegevens per set'!B:V, 19, FALSE)), "")</f>
        <v/>
      </c>
      <c r="V328" s="72" t="str">
        <f>IF($V$13="Ja", IF(VLOOKUP(B328,'(2) Gegevens per set'!B:V, 20, FALSE) = "", "", VLOOKUP(B328,'(2) Gegevens per set'!B:V, 20, FALSE)), "")</f>
        <v/>
      </c>
      <c r="W328" s="72" t="str">
        <f>IF($W$13="Ja", IF(VLOOKUP(B328,'(2) Gegevens per set'!B:V, 21, FALSE) = "", "", VLOOKUP(B328,'(2) Gegevens per set'!B:V, 21, FALSE)), "")</f>
        <v/>
      </c>
      <c r="X328" s="83" t="str" cm="1">
        <f t="array" ref="X328">IF($C$6&lt;&gt;"x","",IF(OR(E328:W328&lt;&gt;""),"x",""))</f>
        <v/>
      </c>
      <c r="Y328" s="83" t="str">
        <f>IF($C$8="x", IF(VLOOKUP(B328,'(2) Gegevens per set'!B:Y, 22, FALSE) = "", "", VLOOKUP(B328,'(2) Gegevens per set'!B:Y, 22, FALSE)), "")</f>
        <v/>
      </c>
      <c r="Z328" s="83" t="str">
        <f>IF($C$9="x", IF(VLOOKUP(B328,'(2) Gegevens per set'!B:Y, 23, FALSE) = "", "", VLOOKUP(B328,'(2) Gegevens per set'!B:Y, 23, FALSE)), "")</f>
        <v/>
      </c>
      <c r="AA328" s="83" t="str">
        <f>IF($C$7="x", IF(VLOOKUP(B328,'(2) Gegevens per set'!B:Y, 24, FALSE) = "", "", VLOOKUP(B328,'(2) Gegevens per set'!B:Y, 24, FALSE)), "")</f>
        <v/>
      </c>
    </row>
    <row r="329" spans="2:27" x14ac:dyDescent="0.25">
      <c r="B329" s="60" t="s">
        <v>394</v>
      </c>
      <c r="C329" s="30" t="s">
        <v>395</v>
      </c>
      <c r="D329" s="30"/>
      <c r="E329" s="72" t="str">
        <f>IF($E$13="Ja", IF(VLOOKUP(B329,'(2) Gegevens per set'!B:V, 3, FALSE) = "", "", VLOOKUP(B329,'(2) Gegevens per set'!B:V, 3, FALSE)), "")</f>
        <v/>
      </c>
      <c r="F329" s="72" t="str">
        <f>IF($F$13="Ja", IF(VLOOKUP(B329,'(2) Gegevens per set'!B:V, 4, FALSE) = "", "", VLOOKUP(B329,'(2) Gegevens per set'!B:V, 4, FALSE)), "")</f>
        <v/>
      </c>
      <c r="G329" s="68" t="str">
        <f>IF($G$13="Ja", IF(VLOOKUP(B329,'(2) Gegevens per set'!B:V, 5, FALSE) = "", "", VLOOKUP(B329,'(2) Gegevens per set'!B:V, 5, FALSE)), "")</f>
        <v/>
      </c>
      <c r="H329" s="64" t="str">
        <f>IF($H$13="Ja", IF(VLOOKUP(B329,'(2) Gegevens per set'!B:V, 6, FALSE) = "", "", VLOOKUP(B329,'(2) Gegevens per set'!B:V, 6, FALSE)), "")</f>
        <v/>
      </c>
      <c r="I329" s="72" t="str">
        <f>IF($I$13="Ja", IF(VLOOKUP(B329,'(2) Gegevens per set'!B:V, 7, FALSE) = "", "", VLOOKUP(B329,'(2) Gegevens per set'!B:V, 7, FALSE)), "")</f>
        <v/>
      </c>
      <c r="J329" s="72" t="str">
        <f>IF($J$13="Ja", IF(VLOOKUP(B329,'(2) Gegevens per set'!B:V, 8, FALSE) = "", "", VLOOKUP(B329,'(2) Gegevens per set'!B:V, 8, FALSE)), "")</f>
        <v/>
      </c>
      <c r="K329" s="64" t="str">
        <f>IF($K$13="Ja", IF(VLOOKUP(B329,'(2) Gegevens per set'!B:V, 9, FALSE) = "", "", VLOOKUP(B329,'(2) Gegevens per set'!B:V, 9, FALSE)), "")</f>
        <v/>
      </c>
      <c r="L329" s="72" t="str">
        <f>IF($L$13="Ja", IF(VLOOKUP(B329,'(2) Gegevens per set'!B:V, 10, FALSE) = "", "", VLOOKUP(B329,'(2) Gegevens per set'!B:V, 10, FALSE)), "")</f>
        <v/>
      </c>
      <c r="M329" s="72" t="str">
        <f>IF($M$13="Ja", IF(VLOOKUP(B329,'(2) Gegevens per set'!B:V, 11, FALSE) = "", "", VLOOKUP(B329,'(2) Gegevens per set'!B:V, 11, FALSE)), "")</f>
        <v/>
      </c>
      <c r="N329" s="64" t="str">
        <f>IF($N$13="Ja", IF(VLOOKUP(B329,'(2) Gegevens per set'!B:V, 12, FALSE) = "", "", VLOOKUP(B329,'(2) Gegevens per set'!B:V, 12, FALSE)), "")</f>
        <v/>
      </c>
      <c r="O329" s="72" t="str">
        <f>IF($O$13="Ja", IF(VLOOKUP(B329,'(2) Gegevens per set'!B:V, 13, FALSE) = "", "", VLOOKUP(B329,'(2) Gegevens per set'!B:V, 13, FALSE)), "")</f>
        <v/>
      </c>
      <c r="P329" s="64" t="str">
        <f>IF($P$13="Ja", IF(VLOOKUP(B329,'(2) Gegevens per set'!B:V, 14, FALSE) = "", "", VLOOKUP(B329,'(2) Gegevens per set'!B:V, 14, FALSE)), "")</f>
        <v/>
      </c>
      <c r="Q329" s="72" t="str">
        <f>IF($Q$13="Ja", IF(VLOOKUP(B329,'(2) Gegevens per set'!B:V, 15, FALSE) = "", "", VLOOKUP(B329,'(2) Gegevens per set'!B:V, 15, FALSE)), "")</f>
        <v/>
      </c>
      <c r="R329" s="64" t="str">
        <f>IF($R$13="Ja", IF(VLOOKUP(B329,'(2) Gegevens per set'!B:V, 16, FALSE) = "", "", VLOOKUP(B329,'(2) Gegevens per set'!B:V, 16, FALSE)), "")</f>
        <v/>
      </c>
      <c r="S329" s="72" t="str">
        <f>IF($S$13="Ja", IF(VLOOKUP(B329,'(2) Gegevens per set'!B:V, 17, FALSE) = "", "", VLOOKUP(B329,'(2) Gegevens per set'!B:V, 17, FALSE)), "")</f>
        <v/>
      </c>
      <c r="T329" s="64" t="str">
        <f>IF($T$13="Ja", IF(VLOOKUP(B329,'(2) Gegevens per set'!B:V, 18, FALSE) = "", "", VLOOKUP(B329,'(2) Gegevens per set'!B:V, 18, FALSE)), "")</f>
        <v/>
      </c>
      <c r="U329" s="72" t="str">
        <f>IF($U$13="Ja", IF(VLOOKUP(B329,'(2) Gegevens per set'!B:V, 19, FALSE) = "", "", VLOOKUP(B329,'(2) Gegevens per set'!B:V, 19, FALSE)), "")</f>
        <v/>
      </c>
      <c r="V329" s="72" t="str">
        <f>IF($V$13="Ja", IF(VLOOKUP(B329,'(2) Gegevens per set'!B:V, 20, FALSE) = "", "", VLOOKUP(B329,'(2) Gegevens per set'!B:V, 20, FALSE)), "")</f>
        <v/>
      </c>
      <c r="W329" s="72" t="str">
        <f>IF($W$13="Ja", IF(VLOOKUP(B329,'(2) Gegevens per set'!B:V, 21, FALSE) = "", "", VLOOKUP(B329,'(2) Gegevens per set'!B:V, 21, FALSE)), "")</f>
        <v/>
      </c>
      <c r="X329" s="83" t="str" cm="1">
        <f t="array" ref="X329">IF($C$6&lt;&gt;"x","",IF(OR(E329:W329&lt;&gt;""),"x",""))</f>
        <v/>
      </c>
      <c r="Y329" s="83" t="str">
        <f>IF($C$8="x", IF(VLOOKUP(B329,'(2) Gegevens per set'!B:Y, 22, FALSE) = "", "", VLOOKUP(B329,'(2) Gegevens per set'!B:Y, 22, FALSE)), "")</f>
        <v/>
      </c>
      <c r="Z329" s="83" t="str">
        <f>IF($C$9="x", IF(VLOOKUP(B329,'(2) Gegevens per set'!B:Y, 23, FALSE) = "", "", VLOOKUP(B329,'(2) Gegevens per set'!B:Y, 23, FALSE)), "")</f>
        <v/>
      </c>
      <c r="AA329" s="83" t="str">
        <f>IF($C$7="x", IF(VLOOKUP(B329,'(2) Gegevens per set'!B:Y, 24, FALSE) = "", "", VLOOKUP(B329,'(2) Gegevens per set'!B:Y, 24, FALSE)), "")</f>
        <v/>
      </c>
    </row>
    <row r="330" spans="2:27" x14ac:dyDescent="0.25">
      <c r="B330" s="60" t="s">
        <v>396</v>
      </c>
      <c r="C330" s="30" t="s">
        <v>36</v>
      </c>
      <c r="D330" s="30"/>
      <c r="E330" s="72" t="str">
        <f>IF($E$13="Ja", IF(VLOOKUP(B330,'(2) Gegevens per set'!B:V, 3, FALSE) = "", "", VLOOKUP(B330,'(2) Gegevens per set'!B:V, 3, FALSE)), "")</f>
        <v/>
      </c>
      <c r="F330" s="72" t="str">
        <f>IF($F$13="Ja", IF(VLOOKUP(B330,'(2) Gegevens per set'!B:V, 4, FALSE) = "", "", VLOOKUP(B330,'(2) Gegevens per set'!B:V, 4, FALSE)), "")</f>
        <v/>
      </c>
      <c r="G330" s="68" t="str">
        <f>IF($G$13="Ja", IF(VLOOKUP(B330,'(2) Gegevens per set'!B:V, 5, FALSE) = "", "", VLOOKUP(B330,'(2) Gegevens per set'!B:V, 5, FALSE)), "")</f>
        <v/>
      </c>
      <c r="H330" s="64" t="str">
        <f>IF($H$13="Ja", IF(VLOOKUP(B330,'(2) Gegevens per set'!B:V, 6, FALSE) = "", "", VLOOKUP(B330,'(2) Gegevens per set'!B:V, 6, FALSE)), "")</f>
        <v/>
      </c>
      <c r="I330" s="72" t="str">
        <f>IF($I$13="Ja", IF(VLOOKUP(B330,'(2) Gegevens per set'!B:V, 7, FALSE) = "", "", VLOOKUP(B330,'(2) Gegevens per set'!B:V, 7, FALSE)), "")</f>
        <v/>
      </c>
      <c r="J330" s="72" t="str">
        <f>IF($J$13="Ja", IF(VLOOKUP(B330,'(2) Gegevens per set'!B:V, 8, FALSE) = "", "", VLOOKUP(B330,'(2) Gegevens per set'!B:V, 8, FALSE)), "")</f>
        <v/>
      </c>
      <c r="K330" s="64" t="str">
        <f>IF($K$13="Ja", IF(VLOOKUP(B330,'(2) Gegevens per set'!B:V, 9, FALSE) = "", "", VLOOKUP(B330,'(2) Gegevens per set'!B:V, 9, FALSE)), "")</f>
        <v/>
      </c>
      <c r="L330" s="72" t="str">
        <f>IF($L$13="Ja", IF(VLOOKUP(B330,'(2) Gegevens per set'!B:V, 10, FALSE) = "", "", VLOOKUP(B330,'(2) Gegevens per set'!B:V, 10, FALSE)), "")</f>
        <v/>
      </c>
      <c r="M330" s="72" t="str">
        <f>IF($M$13="Ja", IF(VLOOKUP(B330,'(2) Gegevens per set'!B:V, 11, FALSE) = "", "", VLOOKUP(B330,'(2) Gegevens per set'!B:V, 11, FALSE)), "")</f>
        <v/>
      </c>
      <c r="N330" s="64" t="str">
        <f>IF($N$13="Ja", IF(VLOOKUP(B330,'(2) Gegevens per set'!B:V, 12, FALSE) = "", "", VLOOKUP(B330,'(2) Gegevens per set'!B:V, 12, FALSE)), "")</f>
        <v/>
      </c>
      <c r="O330" s="72" t="str">
        <f>IF($O$13="Ja", IF(VLOOKUP(B330,'(2) Gegevens per set'!B:V, 13, FALSE) = "", "", VLOOKUP(B330,'(2) Gegevens per set'!B:V, 13, FALSE)), "")</f>
        <v/>
      </c>
      <c r="P330" s="64" t="str">
        <f>IF($P$13="Ja", IF(VLOOKUP(B330,'(2) Gegevens per set'!B:V, 14, FALSE) = "", "", VLOOKUP(B330,'(2) Gegevens per set'!B:V, 14, FALSE)), "")</f>
        <v/>
      </c>
      <c r="Q330" s="72" t="str">
        <f>IF($Q$13="Ja", IF(VLOOKUP(B330,'(2) Gegevens per set'!B:V, 15, FALSE) = "", "", VLOOKUP(B330,'(2) Gegevens per set'!B:V, 15, FALSE)), "")</f>
        <v/>
      </c>
      <c r="R330" s="64" t="str">
        <f>IF($R$13="Ja", IF(VLOOKUP(B330,'(2) Gegevens per set'!B:V, 16, FALSE) = "", "", VLOOKUP(B330,'(2) Gegevens per set'!B:V, 16, FALSE)), "")</f>
        <v/>
      </c>
      <c r="S330" s="72" t="str">
        <f>IF($S$13="Ja", IF(VLOOKUP(B330,'(2) Gegevens per set'!B:V, 17, FALSE) = "", "", VLOOKUP(B330,'(2) Gegevens per set'!B:V, 17, FALSE)), "")</f>
        <v/>
      </c>
      <c r="T330" s="64" t="str">
        <f>IF($T$13="Ja", IF(VLOOKUP(B330,'(2) Gegevens per set'!B:V, 18, FALSE) = "", "", VLOOKUP(B330,'(2) Gegevens per set'!B:V, 18, FALSE)), "")</f>
        <v/>
      </c>
      <c r="U330" s="72" t="str">
        <f>IF($U$13="Ja", IF(VLOOKUP(B330,'(2) Gegevens per set'!B:V, 19, FALSE) = "", "", VLOOKUP(B330,'(2) Gegevens per set'!B:V, 19, FALSE)), "")</f>
        <v/>
      </c>
      <c r="V330" s="72" t="str">
        <f>IF($V$13="Ja", IF(VLOOKUP(B330,'(2) Gegevens per set'!B:V, 20, FALSE) = "", "", VLOOKUP(B330,'(2) Gegevens per set'!B:V, 20, FALSE)), "")</f>
        <v/>
      </c>
      <c r="W330" s="72" t="str">
        <f>IF($W$13="Ja", IF(VLOOKUP(B330,'(2) Gegevens per set'!B:V, 21, FALSE) = "", "", VLOOKUP(B330,'(2) Gegevens per set'!B:V, 21, FALSE)), "")</f>
        <v/>
      </c>
      <c r="X330" s="83" t="str" cm="1">
        <f t="array" ref="X330">IF($C$6&lt;&gt;"x","",IF(OR(E330:W330&lt;&gt;""),"x",""))</f>
        <v/>
      </c>
      <c r="Y330" s="83" t="str">
        <f>IF($C$8="x", IF(VLOOKUP(B330,'(2) Gegevens per set'!B:Y, 22, FALSE) = "", "", VLOOKUP(B330,'(2) Gegevens per set'!B:Y, 22, FALSE)), "")</f>
        <v/>
      </c>
      <c r="Z330" s="83" t="str">
        <f>IF($C$9="x", IF(VLOOKUP(B330,'(2) Gegevens per set'!B:Y, 23, FALSE) = "", "", VLOOKUP(B330,'(2) Gegevens per set'!B:Y, 23, FALSE)), "")</f>
        <v/>
      </c>
      <c r="AA330" s="83" t="str">
        <f>IF($C$7="x", IF(VLOOKUP(B330,'(2) Gegevens per set'!B:Y, 24, FALSE) = "", "", VLOOKUP(B330,'(2) Gegevens per set'!B:Y, 24, FALSE)), "")</f>
        <v/>
      </c>
    </row>
    <row r="331" spans="2:27" x14ac:dyDescent="0.25">
      <c r="B331" s="60" t="s">
        <v>397</v>
      </c>
      <c r="C331" s="30" t="s">
        <v>38</v>
      </c>
      <c r="D331" s="30"/>
      <c r="E331" s="72" t="str">
        <f>IF($E$13="Ja", IF(VLOOKUP(B331,'(2) Gegevens per set'!B:V, 3, FALSE) = "", "", VLOOKUP(B331,'(2) Gegevens per set'!B:V, 3, FALSE)), "")</f>
        <v/>
      </c>
      <c r="F331" s="72" t="str">
        <f>IF($F$13="Ja", IF(VLOOKUP(B331,'(2) Gegevens per set'!B:V, 4, FALSE) = "", "", VLOOKUP(B331,'(2) Gegevens per set'!B:V, 4, FALSE)), "")</f>
        <v/>
      </c>
      <c r="G331" s="68" t="str">
        <f>IF($G$13="Ja", IF(VLOOKUP(B331,'(2) Gegevens per set'!B:V, 5, FALSE) = "", "", VLOOKUP(B331,'(2) Gegevens per set'!B:V, 5, FALSE)), "")</f>
        <v/>
      </c>
      <c r="H331" s="64" t="str">
        <f>IF($H$13="Ja", IF(VLOOKUP(B331,'(2) Gegevens per set'!B:V, 6, FALSE) = "", "", VLOOKUP(B331,'(2) Gegevens per set'!B:V, 6, FALSE)), "")</f>
        <v/>
      </c>
      <c r="I331" s="72" t="str">
        <f>IF($I$13="Ja", IF(VLOOKUP(B331,'(2) Gegevens per set'!B:V, 7, FALSE) = "", "", VLOOKUP(B331,'(2) Gegevens per set'!B:V, 7, FALSE)), "")</f>
        <v/>
      </c>
      <c r="J331" s="72" t="str">
        <f>IF($J$13="Ja", IF(VLOOKUP(B331,'(2) Gegevens per set'!B:V, 8, FALSE) = "", "", VLOOKUP(B331,'(2) Gegevens per set'!B:V, 8, FALSE)), "")</f>
        <v/>
      </c>
      <c r="K331" s="64" t="str">
        <f>IF($K$13="Ja", IF(VLOOKUP(B331,'(2) Gegevens per set'!B:V, 9, FALSE) = "", "", VLOOKUP(B331,'(2) Gegevens per set'!B:V, 9, FALSE)), "")</f>
        <v/>
      </c>
      <c r="L331" s="72" t="str">
        <f>IF($L$13="Ja", IF(VLOOKUP(B331,'(2) Gegevens per set'!B:V, 10, FALSE) = "", "", VLOOKUP(B331,'(2) Gegevens per set'!B:V, 10, FALSE)), "")</f>
        <v/>
      </c>
      <c r="M331" s="72" t="str">
        <f>IF($M$13="Ja", IF(VLOOKUP(B331,'(2) Gegevens per set'!B:V, 11, FALSE) = "", "", VLOOKUP(B331,'(2) Gegevens per set'!B:V, 11, FALSE)), "")</f>
        <v/>
      </c>
      <c r="N331" s="64" t="str">
        <f>IF($N$13="Ja", IF(VLOOKUP(B331,'(2) Gegevens per set'!B:V, 12, FALSE) = "", "", VLOOKUP(B331,'(2) Gegevens per set'!B:V, 12, FALSE)), "")</f>
        <v/>
      </c>
      <c r="O331" s="72" t="str">
        <f>IF($O$13="Ja", IF(VLOOKUP(B331,'(2) Gegevens per set'!B:V, 13, FALSE) = "", "", VLOOKUP(B331,'(2) Gegevens per set'!B:V, 13, FALSE)), "")</f>
        <v/>
      </c>
      <c r="P331" s="64" t="str">
        <f>IF($P$13="Ja", IF(VLOOKUP(B331,'(2) Gegevens per set'!B:V, 14, FALSE) = "", "", VLOOKUP(B331,'(2) Gegevens per set'!B:V, 14, FALSE)), "")</f>
        <v/>
      </c>
      <c r="Q331" s="72" t="str">
        <f>IF($Q$13="Ja", IF(VLOOKUP(B331,'(2) Gegevens per set'!B:V, 15, FALSE) = "", "", VLOOKUP(B331,'(2) Gegevens per set'!B:V, 15, FALSE)), "")</f>
        <v/>
      </c>
      <c r="R331" s="64" t="str">
        <f>IF($R$13="Ja", IF(VLOOKUP(B331,'(2) Gegevens per set'!B:V, 16, FALSE) = "", "", VLOOKUP(B331,'(2) Gegevens per set'!B:V, 16, FALSE)), "")</f>
        <v/>
      </c>
      <c r="S331" s="72" t="str">
        <f>IF($S$13="Ja", IF(VLOOKUP(B331,'(2) Gegevens per set'!B:V, 17, FALSE) = "", "", VLOOKUP(B331,'(2) Gegevens per set'!B:V, 17, FALSE)), "")</f>
        <v/>
      </c>
      <c r="T331" s="64" t="str">
        <f>IF($T$13="Ja", IF(VLOOKUP(B331,'(2) Gegevens per set'!B:V, 18, FALSE) = "", "", VLOOKUP(B331,'(2) Gegevens per set'!B:V, 18, FALSE)), "")</f>
        <v/>
      </c>
      <c r="U331" s="72" t="str">
        <f>IF($U$13="Ja", IF(VLOOKUP(B331,'(2) Gegevens per set'!B:V, 19, FALSE) = "", "", VLOOKUP(B331,'(2) Gegevens per set'!B:V, 19, FALSE)), "")</f>
        <v/>
      </c>
      <c r="V331" s="72" t="str">
        <f>IF($V$13="Ja", IF(VLOOKUP(B331,'(2) Gegevens per set'!B:V, 20, FALSE) = "", "", VLOOKUP(B331,'(2) Gegevens per set'!B:V, 20, FALSE)), "")</f>
        <v/>
      </c>
      <c r="W331" s="72" t="str">
        <f>IF($W$13="Ja", IF(VLOOKUP(B331,'(2) Gegevens per set'!B:V, 21, FALSE) = "", "", VLOOKUP(B331,'(2) Gegevens per set'!B:V, 21, FALSE)), "")</f>
        <v/>
      </c>
      <c r="X331" s="83" t="str" cm="1">
        <f t="array" ref="X331">IF($C$6&lt;&gt;"x","",IF(OR(E331:W331&lt;&gt;""),"x",""))</f>
        <v/>
      </c>
      <c r="Y331" s="83" t="str">
        <f>IF($C$8="x", IF(VLOOKUP(B331,'(2) Gegevens per set'!B:Y, 22, FALSE) = "", "", VLOOKUP(B331,'(2) Gegevens per set'!B:Y, 22, FALSE)), "")</f>
        <v/>
      </c>
      <c r="Z331" s="83" t="str">
        <f>IF($C$9="x", IF(VLOOKUP(B331,'(2) Gegevens per set'!B:Y, 23, FALSE) = "", "", VLOOKUP(B331,'(2) Gegevens per set'!B:Y, 23, FALSE)), "")</f>
        <v/>
      </c>
      <c r="AA331" s="83" t="str">
        <f>IF($C$7="x", IF(VLOOKUP(B331,'(2) Gegevens per set'!B:Y, 24, FALSE) = "", "", VLOOKUP(B331,'(2) Gegevens per set'!B:Y, 24, FALSE)), "")</f>
        <v/>
      </c>
    </row>
    <row r="332" spans="2:27" x14ac:dyDescent="0.25">
      <c r="B332" s="60" t="s">
        <v>398</v>
      </c>
      <c r="C332" s="30" t="s">
        <v>40</v>
      </c>
      <c r="D332" s="30"/>
      <c r="E332" s="72" t="str">
        <f>IF($E$13="Ja", IF(VLOOKUP(B332,'(2) Gegevens per set'!B:V, 3, FALSE) = "", "", VLOOKUP(B332,'(2) Gegevens per set'!B:V, 3, FALSE)), "")</f>
        <v/>
      </c>
      <c r="F332" s="72" t="str">
        <f>IF($F$13="Ja", IF(VLOOKUP(B332,'(2) Gegevens per set'!B:V, 4, FALSE) = "", "", VLOOKUP(B332,'(2) Gegevens per set'!B:V, 4, FALSE)), "")</f>
        <v/>
      </c>
      <c r="G332" s="68" t="str">
        <f>IF($G$13="Ja", IF(VLOOKUP(B332,'(2) Gegevens per set'!B:V, 5, FALSE) = "", "", VLOOKUP(B332,'(2) Gegevens per set'!B:V, 5, FALSE)), "")</f>
        <v/>
      </c>
      <c r="H332" s="64" t="str">
        <f>IF($H$13="Ja", IF(VLOOKUP(B332,'(2) Gegevens per set'!B:V, 6, FALSE) = "", "", VLOOKUP(B332,'(2) Gegevens per set'!B:V, 6, FALSE)), "")</f>
        <v/>
      </c>
      <c r="I332" s="72" t="str">
        <f>IF($I$13="Ja", IF(VLOOKUP(B332,'(2) Gegevens per set'!B:V, 7, FALSE) = "", "", VLOOKUP(B332,'(2) Gegevens per set'!B:V, 7, FALSE)), "")</f>
        <v/>
      </c>
      <c r="J332" s="72" t="str">
        <f>IF($J$13="Ja", IF(VLOOKUP(B332,'(2) Gegevens per set'!B:V, 8, FALSE) = "", "", VLOOKUP(B332,'(2) Gegevens per set'!B:V, 8, FALSE)), "")</f>
        <v/>
      </c>
      <c r="K332" s="64" t="str">
        <f>IF($K$13="Ja", IF(VLOOKUP(B332,'(2) Gegevens per set'!B:V, 9, FALSE) = "", "", VLOOKUP(B332,'(2) Gegevens per set'!B:V, 9, FALSE)), "")</f>
        <v/>
      </c>
      <c r="L332" s="72" t="str">
        <f>IF($L$13="Ja", IF(VLOOKUP(B332,'(2) Gegevens per set'!B:V, 10, FALSE) = "", "", VLOOKUP(B332,'(2) Gegevens per set'!B:V, 10, FALSE)), "")</f>
        <v/>
      </c>
      <c r="M332" s="72" t="str">
        <f>IF($M$13="Ja", IF(VLOOKUP(B332,'(2) Gegevens per set'!B:V, 11, FALSE) = "", "", VLOOKUP(B332,'(2) Gegevens per set'!B:V, 11, FALSE)), "")</f>
        <v/>
      </c>
      <c r="N332" s="64" t="str">
        <f>IF($N$13="Ja", IF(VLOOKUP(B332,'(2) Gegevens per set'!B:V, 12, FALSE) = "", "", VLOOKUP(B332,'(2) Gegevens per set'!B:V, 12, FALSE)), "")</f>
        <v/>
      </c>
      <c r="O332" s="72" t="str">
        <f>IF($O$13="Ja", IF(VLOOKUP(B332,'(2) Gegevens per set'!B:V, 13, FALSE) = "", "", VLOOKUP(B332,'(2) Gegevens per set'!B:V, 13, FALSE)), "")</f>
        <v/>
      </c>
      <c r="P332" s="64" t="str">
        <f>IF($P$13="Ja", IF(VLOOKUP(B332,'(2) Gegevens per set'!B:V, 14, FALSE) = "", "", VLOOKUP(B332,'(2) Gegevens per set'!B:V, 14, FALSE)), "")</f>
        <v/>
      </c>
      <c r="Q332" s="72" t="str">
        <f>IF($Q$13="Ja", IF(VLOOKUP(B332,'(2) Gegevens per set'!B:V, 15, FALSE) = "", "", VLOOKUP(B332,'(2) Gegevens per set'!B:V, 15, FALSE)), "")</f>
        <v/>
      </c>
      <c r="R332" s="64" t="str">
        <f>IF($R$13="Ja", IF(VLOOKUP(B332,'(2) Gegevens per set'!B:V, 16, FALSE) = "", "", VLOOKUP(B332,'(2) Gegevens per set'!B:V, 16, FALSE)), "")</f>
        <v/>
      </c>
      <c r="S332" s="72" t="str">
        <f>IF($S$13="Ja", IF(VLOOKUP(B332,'(2) Gegevens per set'!B:V, 17, FALSE) = "", "", VLOOKUP(B332,'(2) Gegevens per set'!B:V, 17, FALSE)), "")</f>
        <v/>
      </c>
      <c r="T332" s="64" t="str">
        <f>IF($T$13="Ja", IF(VLOOKUP(B332,'(2) Gegevens per set'!B:V, 18, FALSE) = "", "", VLOOKUP(B332,'(2) Gegevens per set'!B:V, 18, FALSE)), "")</f>
        <v/>
      </c>
      <c r="U332" s="72" t="str">
        <f>IF($U$13="Ja", IF(VLOOKUP(B332,'(2) Gegevens per set'!B:V, 19, FALSE) = "", "", VLOOKUP(B332,'(2) Gegevens per set'!B:V, 19, FALSE)), "")</f>
        <v/>
      </c>
      <c r="V332" s="72" t="str">
        <f>IF($V$13="Ja", IF(VLOOKUP(B332,'(2) Gegevens per set'!B:V, 20, FALSE) = "", "", VLOOKUP(B332,'(2) Gegevens per set'!B:V, 20, FALSE)), "")</f>
        <v/>
      </c>
      <c r="W332" s="72" t="str">
        <f>IF($W$13="Ja", IF(VLOOKUP(B332,'(2) Gegevens per set'!B:V, 21, FALSE) = "", "", VLOOKUP(B332,'(2) Gegevens per set'!B:V, 21, FALSE)), "")</f>
        <v/>
      </c>
      <c r="X332" s="83" t="str" cm="1">
        <f t="array" ref="X332">IF($C$6&lt;&gt;"x","",IF(OR(E332:W332&lt;&gt;""),"x",""))</f>
        <v/>
      </c>
      <c r="Y332" s="83" t="str">
        <f>IF($C$8="x", IF(VLOOKUP(B332,'(2) Gegevens per set'!B:Y, 22, FALSE) = "", "", VLOOKUP(B332,'(2) Gegevens per set'!B:Y, 22, FALSE)), "")</f>
        <v/>
      </c>
      <c r="Z332" s="83" t="str">
        <f>IF($C$9="x", IF(VLOOKUP(B332,'(2) Gegevens per set'!B:Y, 23, FALSE) = "", "", VLOOKUP(B332,'(2) Gegevens per set'!B:Y, 23, FALSE)), "")</f>
        <v/>
      </c>
      <c r="AA332" s="83" t="str">
        <f>IF($C$7="x", IF(VLOOKUP(B332,'(2) Gegevens per set'!B:Y, 24, FALSE) = "", "", VLOOKUP(B332,'(2) Gegevens per set'!B:Y, 24, FALSE)), "")</f>
        <v/>
      </c>
    </row>
    <row r="333" spans="2:27" x14ac:dyDescent="0.25">
      <c r="B333" s="60" t="s">
        <v>399</v>
      </c>
      <c r="C333" s="30" t="s">
        <v>42</v>
      </c>
      <c r="D333" s="30"/>
      <c r="E333" s="72" t="str">
        <f>IF($E$13="Ja", IF(VLOOKUP(B333,'(2) Gegevens per set'!B:V, 3, FALSE) = "", "", VLOOKUP(B333,'(2) Gegevens per set'!B:V, 3, FALSE)), "")</f>
        <v/>
      </c>
      <c r="F333" s="72" t="str">
        <f>IF($F$13="Ja", IF(VLOOKUP(B333,'(2) Gegevens per set'!B:V, 4, FALSE) = "", "", VLOOKUP(B333,'(2) Gegevens per set'!B:V, 4, FALSE)), "")</f>
        <v/>
      </c>
      <c r="G333" s="68" t="str">
        <f>IF($G$13="Ja", IF(VLOOKUP(B333,'(2) Gegevens per set'!B:V, 5, FALSE) = "", "", VLOOKUP(B333,'(2) Gegevens per set'!B:V, 5, FALSE)), "")</f>
        <v/>
      </c>
      <c r="H333" s="64" t="str">
        <f>IF($H$13="Ja", IF(VLOOKUP(B333,'(2) Gegevens per set'!B:V, 6, FALSE) = "", "", VLOOKUP(B333,'(2) Gegevens per set'!B:V, 6, FALSE)), "")</f>
        <v/>
      </c>
      <c r="I333" s="72" t="str">
        <f>IF($I$13="Ja", IF(VLOOKUP(B333,'(2) Gegevens per set'!B:V, 7, FALSE) = "", "", VLOOKUP(B333,'(2) Gegevens per set'!B:V, 7, FALSE)), "")</f>
        <v/>
      </c>
      <c r="J333" s="72" t="str">
        <f>IF($J$13="Ja", IF(VLOOKUP(B333,'(2) Gegevens per set'!B:V, 8, FALSE) = "", "", VLOOKUP(B333,'(2) Gegevens per set'!B:V, 8, FALSE)), "")</f>
        <v/>
      </c>
      <c r="K333" s="64" t="str">
        <f>IF($K$13="Ja", IF(VLOOKUP(B333,'(2) Gegevens per set'!B:V, 9, FALSE) = "", "", VLOOKUP(B333,'(2) Gegevens per set'!B:V, 9, FALSE)), "")</f>
        <v/>
      </c>
      <c r="L333" s="72" t="str">
        <f>IF($L$13="Ja", IF(VLOOKUP(B333,'(2) Gegevens per set'!B:V, 10, FALSE) = "", "", VLOOKUP(B333,'(2) Gegevens per set'!B:V, 10, FALSE)), "")</f>
        <v/>
      </c>
      <c r="M333" s="72" t="str">
        <f>IF($M$13="Ja", IF(VLOOKUP(B333,'(2) Gegevens per set'!B:V, 11, FALSE) = "", "", VLOOKUP(B333,'(2) Gegevens per set'!B:V, 11, FALSE)), "")</f>
        <v/>
      </c>
      <c r="N333" s="64" t="str">
        <f>IF($N$13="Ja", IF(VLOOKUP(B333,'(2) Gegevens per set'!B:V, 12, FALSE) = "", "", VLOOKUP(B333,'(2) Gegevens per set'!B:V, 12, FALSE)), "")</f>
        <v/>
      </c>
      <c r="O333" s="72" t="str">
        <f>IF($O$13="Ja", IF(VLOOKUP(B333,'(2) Gegevens per set'!B:V, 13, FALSE) = "", "", VLOOKUP(B333,'(2) Gegevens per set'!B:V, 13, FALSE)), "")</f>
        <v/>
      </c>
      <c r="P333" s="64" t="str">
        <f>IF($P$13="Ja", IF(VLOOKUP(B333,'(2) Gegevens per set'!B:V, 14, FALSE) = "", "", VLOOKUP(B333,'(2) Gegevens per set'!B:V, 14, FALSE)), "")</f>
        <v/>
      </c>
      <c r="Q333" s="72" t="str">
        <f>IF($Q$13="Ja", IF(VLOOKUP(B333,'(2) Gegevens per set'!B:V, 15, FALSE) = "", "", VLOOKUP(B333,'(2) Gegevens per set'!B:V, 15, FALSE)), "")</f>
        <v/>
      </c>
      <c r="R333" s="64" t="str">
        <f>IF($R$13="Ja", IF(VLOOKUP(B333,'(2) Gegevens per set'!B:V, 16, FALSE) = "", "", VLOOKUP(B333,'(2) Gegevens per set'!B:V, 16, FALSE)), "")</f>
        <v/>
      </c>
      <c r="S333" s="72" t="str">
        <f>IF($S$13="Ja", IF(VLOOKUP(B333,'(2) Gegevens per set'!B:V, 17, FALSE) = "", "", VLOOKUP(B333,'(2) Gegevens per set'!B:V, 17, FALSE)), "")</f>
        <v/>
      </c>
      <c r="T333" s="64" t="str">
        <f>IF($T$13="Ja", IF(VLOOKUP(B333,'(2) Gegevens per set'!B:V, 18, FALSE) = "", "", VLOOKUP(B333,'(2) Gegevens per set'!B:V, 18, FALSE)), "")</f>
        <v/>
      </c>
      <c r="U333" s="72" t="str">
        <f>IF($U$13="Ja", IF(VLOOKUP(B333,'(2) Gegevens per set'!B:V, 19, FALSE) = "", "", VLOOKUP(B333,'(2) Gegevens per set'!B:V, 19, FALSE)), "")</f>
        <v/>
      </c>
      <c r="V333" s="72" t="str">
        <f>IF($V$13="Ja", IF(VLOOKUP(B333,'(2) Gegevens per set'!B:V, 20, FALSE) = "", "", VLOOKUP(B333,'(2) Gegevens per set'!B:V, 20, FALSE)), "")</f>
        <v/>
      </c>
      <c r="W333" s="72" t="str">
        <f>IF($W$13="Ja", IF(VLOOKUP(B333,'(2) Gegevens per set'!B:V, 21, FALSE) = "", "", VLOOKUP(B333,'(2) Gegevens per set'!B:V, 21, FALSE)), "")</f>
        <v/>
      </c>
      <c r="X333" s="83" t="str" cm="1">
        <f t="array" ref="X333">IF($C$6&lt;&gt;"x","",IF(OR(E333:W333&lt;&gt;""),"x",""))</f>
        <v/>
      </c>
      <c r="Y333" s="83" t="str">
        <f>IF($C$8="x", IF(VLOOKUP(B333,'(2) Gegevens per set'!B:Y, 22, FALSE) = "", "", VLOOKUP(B333,'(2) Gegevens per set'!B:Y, 22, FALSE)), "")</f>
        <v/>
      </c>
      <c r="Z333" s="83" t="str">
        <f>IF($C$9="x", IF(VLOOKUP(B333,'(2) Gegevens per set'!B:Y, 23, FALSE) = "", "", VLOOKUP(B333,'(2) Gegevens per set'!B:Y, 23, FALSE)), "")</f>
        <v/>
      </c>
      <c r="AA333" s="83" t="str">
        <f>IF($C$7="x", IF(VLOOKUP(B333,'(2) Gegevens per set'!B:Y, 24, FALSE) = "", "", VLOOKUP(B333,'(2) Gegevens per set'!B:Y, 24, FALSE)), "")</f>
        <v/>
      </c>
    </row>
    <row r="334" spans="2:27" x14ac:dyDescent="0.25">
      <c r="B334" s="31" t="s">
        <v>400</v>
      </c>
      <c r="C334" s="59" t="s">
        <v>44</v>
      </c>
      <c r="D334" s="59"/>
      <c r="E334" s="72" t="str">
        <f>IF($E$13="Ja", IF(VLOOKUP(B334,'(2) Gegevens per set'!B:V, 3, FALSE) = "", "", VLOOKUP(B334,'(2) Gegevens per set'!B:V, 3, FALSE)), "")</f>
        <v/>
      </c>
      <c r="F334" s="72" t="str">
        <f>IF($F$13="Ja", IF(VLOOKUP(B334,'(2) Gegevens per set'!B:V, 4, FALSE) = "", "", VLOOKUP(B334,'(2) Gegevens per set'!B:V, 4, FALSE)), "")</f>
        <v/>
      </c>
      <c r="G334" s="68" t="str">
        <f>IF($G$13="Ja", IF(VLOOKUP(B334,'(2) Gegevens per set'!B:V, 5, FALSE) = "", "", VLOOKUP(B334,'(2) Gegevens per set'!B:V, 5, FALSE)), "")</f>
        <v/>
      </c>
      <c r="H334" s="64" t="str">
        <f>IF($H$13="Ja", IF(VLOOKUP(B334,'(2) Gegevens per set'!B:V, 6, FALSE) = "", "", VLOOKUP(B334,'(2) Gegevens per set'!B:V, 6, FALSE)), "")</f>
        <v/>
      </c>
      <c r="I334" s="72" t="str">
        <f>IF($I$13="Ja", IF(VLOOKUP(B334,'(2) Gegevens per set'!B:V, 7, FALSE) = "", "", VLOOKUP(B334,'(2) Gegevens per set'!B:V, 7, FALSE)), "")</f>
        <v/>
      </c>
      <c r="J334" s="72" t="str">
        <f>IF($J$13="Ja", IF(VLOOKUP(B334,'(2) Gegevens per set'!B:V, 8, FALSE) = "", "", VLOOKUP(B334,'(2) Gegevens per set'!B:V, 8, FALSE)), "")</f>
        <v/>
      </c>
      <c r="K334" s="64" t="str">
        <f>IF($K$13="Ja", IF(VLOOKUP(B334,'(2) Gegevens per set'!B:V, 9, FALSE) = "", "", VLOOKUP(B334,'(2) Gegevens per set'!B:V, 9, FALSE)), "")</f>
        <v/>
      </c>
      <c r="L334" s="72" t="str">
        <f>IF($L$13="Ja", IF(VLOOKUP(B334,'(2) Gegevens per set'!B:V, 10, FALSE) = "", "", VLOOKUP(B334,'(2) Gegevens per set'!B:V, 10, FALSE)), "")</f>
        <v/>
      </c>
      <c r="M334" s="72" t="str">
        <f>IF($M$13="Ja", IF(VLOOKUP(B334,'(2) Gegevens per set'!B:V, 11, FALSE) = "", "", VLOOKUP(B334,'(2) Gegevens per set'!B:V, 11, FALSE)), "")</f>
        <v/>
      </c>
      <c r="N334" s="64" t="str">
        <f>IF($N$13="Ja", IF(VLOOKUP(B334,'(2) Gegevens per set'!B:V, 12, FALSE) = "", "", VLOOKUP(B334,'(2) Gegevens per set'!B:V, 12, FALSE)), "")</f>
        <v/>
      </c>
      <c r="O334" s="72" t="str">
        <f>IF($O$13="Ja", IF(VLOOKUP(B334,'(2) Gegevens per set'!B:V, 13, FALSE) = "", "", VLOOKUP(B334,'(2) Gegevens per set'!B:V, 13, FALSE)), "")</f>
        <v/>
      </c>
      <c r="P334" s="64" t="str">
        <f>IF($P$13="Ja", IF(VLOOKUP(B334,'(2) Gegevens per set'!B:V, 14, FALSE) = "", "", VLOOKUP(B334,'(2) Gegevens per set'!B:V, 14, FALSE)), "")</f>
        <v/>
      </c>
      <c r="Q334" s="72" t="str">
        <f>IF($Q$13="Ja", IF(VLOOKUP(B334,'(2) Gegevens per set'!B:V, 15, FALSE) = "", "", VLOOKUP(B334,'(2) Gegevens per set'!B:V, 15, FALSE)), "")</f>
        <v/>
      </c>
      <c r="R334" s="64" t="str">
        <f>IF($R$13="Ja", IF(VLOOKUP(B334,'(2) Gegevens per set'!B:V, 16, FALSE) = "", "", VLOOKUP(B334,'(2) Gegevens per set'!B:V, 16, FALSE)), "")</f>
        <v/>
      </c>
      <c r="S334" s="72" t="str">
        <f>IF($S$13="Ja", IF(VLOOKUP(B334,'(2) Gegevens per set'!B:V, 17, FALSE) = "", "", VLOOKUP(B334,'(2) Gegevens per set'!B:V, 17, FALSE)), "")</f>
        <v/>
      </c>
      <c r="T334" s="64" t="str">
        <f>IF($T$13="Ja", IF(VLOOKUP(B334,'(2) Gegevens per set'!B:V, 18, FALSE) = "", "", VLOOKUP(B334,'(2) Gegevens per set'!B:V, 18, FALSE)), "")</f>
        <v/>
      </c>
      <c r="U334" s="72" t="str">
        <f>IF($U$13="Ja", IF(VLOOKUP(B334,'(2) Gegevens per set'!B:V, 19, FALSE) = "", "", VLOOKUP(B334,'(2) Gegevens per set'!B:V, 19, FALSE)), "")</f>
        <v/>
      </c>
      <c r="V334" s="72" t="str">
        <f>IF($V$13="Ja", IF(VLOOKUP(B334,'(2) Gegevens per set'!B:V, 20, FALSE) = "", "", VLOOKUP(B334,'(2) Gegevens per set'!B:V, 20, FALSE)), "")</f>
        <v/>
      </c>
      <c r="W334" s="72" t="str">
        <f>IF($W$13="Ja", IF(VLOOKUP(B334,'(2) Gegevens per set'!B:V, 21, FALSE) = "", "", VLOOKUP(B334,'(2) Gegevens per set'!B:V, 21, FALSE)), "")</f>
        <v/>
      </c>
      <c r="X334" s="83" t="str" cm="1">
        <f t="array" ref="X334">IF($C$6&lt;&gt;"x","",IF(OR(E334:W334&lt;&gt;""),"x",""))</f>
        <v/>
      </c>
      <c r="Y334" s="83" t="str">
        <f>IF($C$8="x", IF(VLOOKUP(B334,'(2) Gegevens per set'!B:Y, 22, FALSE) = "", "", VLOOKUP(B334,'(2) Gegevens per set'!B:Y, 22, FALSE)), "")</f>
        <v/>
      </c>
      <c r="Z334" s="83" t="str">
        <f>IF($C$9="x", IF(VLOOKUP(B334,'(2) Gegevens per set'!B:Y, 23, FALSE) = "", "", VLOOKUP(B334,'(2) Gegevens per set'!B:Y, 23, FALSE)), "")</f>
        <v/>
      </c>
      <c r="AA334" s="83" t="str">
        <f>IF($C$7="x", IF(VLOOKUP(B334,'(2) Gegevens per set'!B:Y, 24, FALSE) = "", "", VLOOKUP(B334,'(2) Gegevens per set'!B:Y, 24, FALSE)), "")</f>
        <v/>
      </c>
    </row>
    <row r="335" spans="2:27" x14ac:dyDescent="0.25">
      <c r="B335" s="42" t="s">
        <v>401</v>
      </c>
      <c r="C335" s="43"/>
      <c r="D335" s="43"/>
      <c r="E335" s="47" t="str">
        <f>IF($E$13="Ja", IF(VLOOKUP(B335,'(2) Gegevens per set'!B:V, 3, FALSE) = "", "", VLOOKUP(B335,'(2) Gegevens per set'!B:V, 3, FALSE)), "")</f>
        <v/>
      </c>
      <c r="F335" s="47" t="str">
        <f>IF($F$13="Ja", IF(VLOOKUP(B335,'(2) Gegevens per set'!B:V, 4, FALSE) = "", "", VLOOKUP(B335,'(2) Gegevens per set'!B:V, 4, FALSE)), "")</f>
        <v/>
      </c>
      <c r="G335" s="47" t="str">
        <f>IF($G$13="Ja", IF(VLOOKUP(B335,'(2) Gegevens per set'!B:V, 5, FALSE) = "", "", VLOOKUP(B335,'(2) Gegevens per set'!B:V, 5, FALSE)), "")</f>
        <v/>
      </c>
      <c r="H335" s="47" t="str">
        <f>IF($H$13="Ja", IF(VLOOKUP(B335,'(2) Gegevens per set'!B:V, 6, FALSE) = "", "", VLOOKUP(B335,'(2) Gegevens per set'!B:V, 6, FALSE)), "")</f>
        <v/>
      </c>
      <c r="I335" s="47" t="str">
        <f>IF($I$13="Ja", IF(VLOOKUP(B335,'(2) Gegevens per set'!B:V, 7, FALSE) = "", "", VLOOKUP(B335,'(2) Gegevens per set'!B:V, 7, FALSE)), "")</f>
        <v/>
      </c>
      <c r="J335" s="47" t="str">
        <f>IF($J$13="Ja", IF(VLOOKUP(B335,'(2) Gegevens per set'!B:V, 8, FALSE) = "", "", VLOOKUP(B335,'(2) Gegevens per set'!B:V, 8, FALSE)), "")</f>
        <v/>
      </c>
      <c r="K335" s="47" t="str">
        <f>IF($K$13="Ja", IF(VLOOKUP(B335,'(2) Gegevens per set'!B:V, 9, FALSE) = "", "", VLOOKUP(B335,'(2) Gegevens per set'!B:V, 9, FALSE)), "")</f>
        <v/>
      </c>
      <c r="L335" s="47" t="str">
        <f>IF($L$13="Ja", IF(VLOOKUP(B335,'(2) Gegevens per set'!B:V, 10, FALSE) = "", "", VLOOKUP(B335,'(2) Gegevens per set'!B:V, 10, FALSE)), "")</f>
        <v/>
      </c>
      <c r="M335" s="47" t="str">
        <f>IF($M$13="Ja", IF(VLOOKUP(B335,'(2) Gegevens per set'!B:V, 11, FALSE) = "", "", VLOOKUP(B335,'(2) Gegevens per set'!B:V, 11, FALSE)), "")</f>
        <v/>
      </c>
      <c r="N335" s="47" t="str">
        <f>IF($N$13="Ja", IF(VLOOKUP(B335,'(2) Gegevens per set'!B:V, 12, FALSE) = "", "", VLOOKUP(B335,'(2) Gegevens per set'!B:V, 12, FALSE)), "")</f>
        <v/>
      </c>
      <c r="O335" s="47" t="str">
        <f>IF($O$13="Ja", IF(VLOOKUP(B335,'(2) Gegevens per set'!B:V, 13, FALSE) = "", "", VLOOKUP(B335,'(2) Gegevens per set'!B:V, 13, FALSE)), "")</f>
        <v/>
      </c>
      <c r="P335" s="47" t="str">
        <f>IF($P$13="Ja", IF(VLOOKUP(B335,'(2) Gegevens per set'!B:V, 14, FALSE) = "", "", VLOOKUP(B335,'(2) Gegevens per set'!B:V, 14, FALSE)), "")</f>
        <v/>
      </c>
      <c r="Q335" s="47" t="str">
        <f>IF($Q$13="Ja", IF(VLOOKUP(B335,'(2) Gegevens per set'!B:V, 15, FALSE) = "", "", VLOOKUP(B335,'(2) Gegevens per set'!B:V, 15, FALSE)), "")</f>
        <v/>
      </c>
      <c r="R335" s="47" t="str">
        <f>IF($R$13="Ja", IF(VLOOKUP(B335,'(2) Gegevens per set'!B:V, 16, FALSE) = "", "", VLOOKUP(B335,'(2) Gegevens per set'!B:V, 16, FALSE)), "")</f>
        <v/>
      </c>
      <c r="S335" s="47" t="str">
        <f>IF($S$13="Ja", IF(VLOOKUP(B335,'(2) Gegevens per set'!B:V, 17, FALSE) = "", "", VLOOKUP(B335,'(2) Gegevens per set'!B:V, 17, FALSE)), "")</f>
        <v/>
      </c>
      <c r="T335" s="47" t="str">
        <f>IF($T$13="Ja", IF(VLOOKUP(B335,'(2) Gegevens per set'!B:V, 18, FALSE) = "", "", VLOOKUP(B335,'(2) Gegevens per set'!B:V, 18, FALSE)), "")</f>
        <v/>
      </c>
      <c r="U335" s="47" t="str">
        <f>IF($U$13="Ja", IF(VLOOKUP(B335,'(2) Gegevens per set'!B:V, 19, FALSE) = "", "", VLOOKUP(B335,'(2) Gegevens per set'!B:V, 19, FALSE)), "")</f>
        <v/>
      </c>
      <c r="V335" s="47" t="str">
        <f>IF($V$13="Ja", IF(VLOOKUP(B335,'(2) Gegevens per set'!B:V, 20, FALSE) = "", "", VLOOKUP(B335,'(2) Gegevens per set'!B:V, 20, FALSE)), "")</f>
        <v/>
      </c>
      <c r="W335" s="47" t="str">
        <f>IF($W$13="Ja", IF(VLOOKUP(B335,'(2) Gegevens per set'!B:V, 21, FALSE) = "", "", VLOOKUP(B335,'(2) Gegevens per set'!B:V, 21, FALSE)), "")</f>
        <v/>
      </c>
      <c r="X335" s="81" t="str" cm="1">
        <f t="array" ref="X335">IF($C$6&lt;&gt;"x","",IF(OR(E335:W335&lt;&gt;""),"x",""))</f>
        <v/>
      </c>
      <c r="Y335" s="81" t="str">
        <f>IF($C$8="x", IF(VLOOKUP(B335,'(2) Gegevens per set'!B:Y, 22, FALSE) = "", "", VLOOKUP(B335,'(2) Gegevens per set'!B:Y, 22, FALSE)), "")</f>
        <v/>
      </c>
      <c r="Z335" s="81" t="str">
        <f>IF($C$9="x", IF(VLOOKUP(B335,'(2) Gegevens per set'!B:Y, 23, FALSE) = "", "", VLOOKUP(B335,'(2) Gegevens per set'!B:Y, 23, FALSE)), "")</f>
        <v/>
      </c>
      <c r="AA335" s="81" t="str">
        <f>IF($C$7="x", IF(VLOOKUP(B335,'(2) Gegevens per set'!B:Y, 24, FALSE) = "", "", VLOOKUP(B335,'(2) Gegevens per set'!B:Y, 24, FALSE)), "")</f>
        <v/>
      </c>
    </row>
    <row r="336" spans="2:27" x14ac:dyDescent="0.25">
      <c r="B336" s="60" t="s">
        <v>402</v>
      </c>
      <c r="C336" s="30" t="s">
        <v>393</v>
      </c>
      <c r="D336" s="30"/>
      <c r="E336" s="72" t="str">
        <f>IF($E$13="Ja", IF(VLOOKUP(B336,'(2) Gegevens per set'!B:V, 3, FALSE) = "", "", VLOOKUP(B336,'(2) Gegevens per set'!B:V, 3, FALSE)), "")</f>
        <v/>
      </c>
      <c r="F336" s="72" t="str">
        <f>IF($F$13="Ja", IF(VLOOKUP(B336,'(2) Gegevens per set'!B:V, 4, FALSE) = "", "", VLOOKUP(B336,'(2) Gegevens per set'!B:V, 4, FALSE)), "")</f>
        <v/>
      </c>
      <c r="G336" s="68" t="str">
        <f>IF($G$13="Ja", IF(VLOOKUP(B336,'(2) Gegevens per set'!B:V, 5, FALSE) = "", "", VLOOKUP(B336,'(2) Gegevens per set'!B:V, 5, FALSE)), "")</f>
        <v/>
      </c>
      <c r="H336" s="64" t="str">
        <f>IF($H$13="Ja", IF(VLOOKUP(B336,'(2) Gegevens per set'!B:V, 6, FALSE) = "", "", VLOOKUP(B336,'(2) Gegevens per set'!B:V, 6, FALSE)), "")</f>
        <v/>
      </c>
      <c r="I336" s="72" t="str">
        <f>IF($I$13="Ja", IF(VLOOKUP(B336,'(2) Gegevens per set'!B:V, 7, FALSE) = "", "", VLOOKUP(B336,'(2) Gegevens per set'!B:V, 7, FALSE)), "")</f>
        <v/>
      </c>
      <c r="J336" s="72" t="str">
        <f>IF($J$13="Ja", IF(VLOOKUP(B336,'(2) Gegevens per set'!B:V, 8, FALSE) = "", "", VLOOKUP(B336,'(2) Gegevens per set'!B:V, 8, FALSE)), "")</f>
        <v/>
      </c>
      <c r="K336" s="64" t="str">
        <f>IF($K$13="Ja", IF(VLOOKUP(B336,'(2) Gegevens per set'!B:V, 9, FALSE) = "", "", VLOOKUP(B336,'(2) Gegevens per set'!B:V, 9, FALSE)), "")</f>
        <v/>
      </c>
      <c r="L336" s="72" t="str">
        <f>IF($L$13="Ja", IF(VLOOKUP(B336,'(2) Gegevens per set'!B:V, 10, FALSE) = "", "", VLOOKUP(B336,'(2) Gegevens per set'!B:V, 10, FALSE)), "")</f>
        <v/>
      </c>
      <c r="M336" s="72" t="str">
        <f>IF($M$13="Ja", IF(VLOOKUP(B336,'(2) Gegevens per set'!B:V, 11, FALSE) = "", "", VLOOKUP(B336,'(2) Gegevens per set'!B:V, 11, FALSE)), "")</f>
        <v/>
      </c>
      <c r="N336" s="64" t="str">
        <f>IF($N$13="Ja", IF(VLOOKUP(B336,'(2) Gegevens per set'!B:V, 12, FALSE) = "", "", VLOOKUP(B336,'(2) Gegevens per set'!B:V, 12, FALSE)), "")</f>
        <v/>
      </c>
      <c r="O336" s="72" t="str">
        <f>IF($O$13="Ja", IF(VLOOKUP(B336,'(2) Gegevens per set'!B:V, 13, FALSE) = "", "", VLOOKUP(B336,'(2) Gegevens per set'!B:V, 13, FALSE)), "")</f>
        <v/>
      </c>
      <c r="P336" s="64" t="str">
        <f>IF($P$13="Ja", IF(VLOOKUP(B336,'(2) Gegevens per set'!B:V, 14, FALSE) = "", "", VLOOKUP(B336,'(2) Gegevens per set'!B:V, 14, FALSE)), "")</f>
        <v/>
      </c>
      <c r="Q336" s="72" t="str">
        <f>IF($Q$13="Ja", IF(VLOOKUP(B336,'(2) Gegevens per set'!B:V, 15, FALSE) = "", "", VLOOKUP(B336,'(2) Gegevens per set'!B:V, 15, FALSE)), "")</f>
        <v/>
      </c>
      <c r="R336" s="64" t="str">
        <f>IF($R$13="Ja", IF(VLOOKUP(B336,'(2) Gegevens per set'!B:V, 16, FALSE) = "", "", VLOOKUP(B336,'(2) Gegevens per set'!B:V, 16, FALSE)), "")</f>
        <v/>
      </c>
      <c r="S336" s="72" t="str">
        <f>IF($S$13="Ja", IF(VLOOKUP(B336,'(2) Gegevens per set'!B:V, 17, FALSE) = "", "", VLOOKUP(B336,'(2) Gegevens per set'!B:V, 17, FALSE)), "")</f>
        <v/>
      </c>
      <c r="T336" s="64" t="str">
        <f>IF($T$13="Ja", IF(VLOOKUP(B336,'(2) Gegevens per set'!B:V, 18, FALSE) = "", "", VLOOKUP(B336,'(2) Gegevens per set'!B:V, 18, FALSE)), "")</f>
        <v/>
      </c>
      <c r="U336" s="72" t="str">
        <f>IF($U$13="Ja", IF(VLOOKUP(B336,'(2) Gegevens per set'!B:V, 19, FALSE) = "", "", VLOOKUP(B336,'(2) Gegevens per set'!B:V, 19, FALSE)), "")</f>
        <v/>
      </c>
      <c r="V336" s="72" t="str">
        <f>IF($V$13="Ja", IF(VLOOKUP(B336,'(2) Gegevens per set'!B:V, 20, FALSE) = "", "", VLOOKUP(B336,'(2) Gegevens per set'!B:V, 20, FALSE)), "")</f>
        <v/>
      </c>
      <c r="W336" s="72" t="str">
        <f>IF($W$13="Ja", IF(VLOOKUP(B336,'(2) Gegevens per set'!B:V, 21, FALSE) = "", "", VLOOKUP(B336,'(2) Gegevens per set'!B:V, 21, FALSE)), "")</f>
        <v/>
      </c>
      <c r="X336" s="83" t="str" cm="1">
        <f t="array" ref="X336">IF($C$6&lt;&gt;"x","",IF(OR(E336:W336&lt;&gt;""),"x",""))</f>
        <v/>
      </c>
      <c r="Y336" s="83" t="str">
        <f>IF($C$8="x", IF(VLOOKUP(B336,'(2) Gegevens per set'!B:Y, 22, FALSE) = "", "", VLOOKUP(B336,'(2) Gegevens per set'!B:Y, 22, FALSE)), "")</f>
        <v/>
      </c>
      <c r="Z336" s="83" t="str">
        <f>IF($C$9="x", IF(VLOOKUP(B336,'(2) Gegevens per set'!B:Y, 23, FALSE) = "", "", VLOOKUP(B336,'(2) Gegevens per set'!B:Y, 23, FALSE)), "")</f>
        <v/>
      </c>
      <c r="AA336" s="83" t="str">
        <f>IF($C$7="x", IF(VLOOKUP(B336,'(2) Gegevens per set'!B:Y, 24, FALSE) = "", "", VLOOKUP(B336,'(2) Gegevens per set'!B:Y, 24, FALSE)), "")</f>
        <v/>
      </c>
    </row>
    <row r="337" spans="2:27" x14ac:dyDescent="0.25">
      <c r="B337" s="60" t="s">
        <v>403</v>
      </c>
      <c r="C337" s="30" t="s">
        <v>395</v>
      </c>
      <c r="D337" s="30"/>
      <c r="E337" s="72" t="str">
        <f>IF($E$13="Ja", IF(VLOOKUP(B337,'(2) Gegevens per set'!B:V, 3, FALSE) = "", "", VLOOKUP(B337,'(2) Gegevens per set'!B:V, 3, FALSE)), "")</f>
        <v/>
      </c>
      <c r="F337" s="72" t="str">
        <f>IF($F$13="Ja", IF(VLOOKUP(B337,'(2) Gegevens per set'!B:V, 4, FALSE) = "", "", VLOOKUP(B337,'(2) Gegevens per set'!B:V, 4, FALSE)), "")</f>
        <v/>
      </c>
      <c r="G337" s="68" t="str">
        <f>IF($G$13="Ja", IF(VLOOKUP(B337,'(2) Gegevens per set'!B:V, 5, FALSE) = "", "", VLOOKUP(B337,'(2) Gegevens per set'!B:V, 5, FALSE)), "")</f>
        <v/>
      </c>
      <c r="H337" s="64" t="str">
        <f>IF($H$13="Ja", IF(VLOOKUP(B337,'(2) Gegevens per set'!B:V, 6, FALSE) = "", "", VLOOKUP(B337,'(2) Gegevens per set'!B:V, 6, FALSE)), "")</f>
        <v/>
      </c>
      <c r="I337" s="72" t="str">
        <f>IF($I$13="Ja", IF(VLOOKUP(B337,'(2) Gegevens per set'!B:V, 7, FALSE) = "", "", VLOOKUP(B337,'(2) Gegevens per set'!B:V, 7, FALSE)), "")</f>
        <v/>
      </c>
      <c r="J337" s="72" t="str">
        <f>IF($J$13="Ja", IF(VLOOKUP(B337,'(2) Gegevens per set'!B:V, 8, FALSE) = "", "", VLOOKUP(B337,'(2) Gegevens per set'!B:V, 8, FALSE)), "")</f>
        <v/>
      </c>
      <c r="K337" s="64" t="str">
        <f>IF($K$13="Ja", IF(VLOOKUP(B337,'(2) Gegevens per set'!B:V, 9, FALSE) = "", "", VLOOKUP(B337,'(2) Gegevens per set'!B:V, 9, FALSE)), "")</f>
        <v/>
      </c>
      <c r="L337" s="72" t="str">
        <f>IF($L$13="Ja", IF(VLOOKUP(B337,'(2) Gegevens per set'!B:V, 10, FALSE) = "", "", VLOOKUP(B337,'(2) Gegevens per set'!B:V, 10, FALSE)), "")</f>
        <v/>
      </c>
      <c r="M337" s="72" t="str">
        <f>IF($M$13="Ja", IF(VLOOKUP(B337,'(2) Gegevens per set'!B:V, 11, FALSE) = "", "", VLOOKUP(B337,'(2) Gegevens per set'!B:V, 11, FALSE)), "")</f>
        <v/>
      </c>
      <c r="N337" s="64" t="str">
        <f>IF($N$13="Ja", IF(VLOOKUP(B337,'(2) Gegevens per set'!B:V, 12, FALSE) = "", "", VLOOKUP(B337,'(2) Gegevens per set'!B:V, 12, FALSE)), "")</f>
        <v/>
      </c>
      <c r="O337" s="72" t="str">
        <f>IF($O$13="Ja", IF(VLOOKUP(B337,'(2) Gegevens per set'!B:V, 13, FALSE) = "", "", VLOOKUP(B337,'(2) Gegevens per set'!B:V, 13, FALSE)), "")</f>
        <v/>
      </c>
      <c r="P337" s="64" t="str">
        <f>IF($P$13="Ja", IF(VLOOKUP(B337,'(2) Gegevens per set'!B:V, 14, FALSE) = "", "", VLOOKUP(B337,'(2) Gegevens per set'!B:V, 14, FALSE)), "")</f>
        <v/>
      </c>
      <c r="Q337" s="72" t="str">
        <f>IF($Q$13="Ja", IF(VLOOKUP(B337,'(2) Gegevens per set'!B:V, 15, FALSE) = "", "", VLOOKUP(B337,'(2) Gegevens per set'!B:V, 15, FALSE)), "")</f>
        <v/>
      </c>
      <c r="R337" s="64" t="str">
        <f>IF($R$13="Ja", IF(VLOOKUP(B337,'(2) Gegevens per set'!B:V, 16, FALSE) = "", "", VLOOKUP(B337,'(2) Gegevens per set'!B:V, 16, FALSE)), "")</f>
        <v/>
      </c>
      <c r="S337" s="72" t="str">
        <f>IF($S$13="Ja", IF(VLOOKUP(B337,'(2) Gegevens per set'!B:V, 17, FALSE) = "", "", VLOOKUP(B337,'(2) Gegevens per set'!B:V, 17, FALSE)), "")</f>
        <v/>
      </c>
      <c r="T337" s="64" t="str">
        <f>IF($T$13="Ja", IF(VLOOKUP(B337,'(2) Gegevens per set'!B:V, 18, FALSE) = "", "", VLOOKUP(B337,'(2) Gegevens per set'!B:V, 18, FALSE)), "")</f>
        <v/>
      </c>
      <c r="U337" s="72" t="str">
        <f>IF($U$13="Ja", IF(VLOOKUP(B337,'(2) Gegevens per set'!B:V, 19, FALSE) = "", "", VLOOKUP(B337,'(2) Gegevens per set'!B:V, 19, FALSE)), "")</f>
        <v/>
      </c>
      <c r="V337" s="72" t="str">
        <f>IF($V$13="Ja", IF(VLOOKUP(B337,'(2) Gegevens per set'!B:V, 20, FALSE) = "", "", VLOOKUP(B337,'(2) Gegevens per set'!B:V, 20, FALSE)), "")</f>
        <v/>
      </c>
      <c r="W337" s="72" t="str">
        <f>IF($W$13="Ja", IF(VLOOKUP(B337,'(2) Gegevens per set'!B:V, 21, FALSE) = "", "", VLOOKUP(B337,'(2) Gegevens per set'!B:V, 21, FALSE)), "")</f>
        <v/>
      </c>
      <c r="X337" s="83" t="str" cm="1">
        <f t="array" ref="X337">IF($C$6&lt;&gt;"x","",IF(OR(E337:W337&lt;&gt;""),"x",""))</f>
        <v/>
      </c>
      <c r="Y337" s="83" t="str">
        <f>IF($C$8="x", IF(VLOOKUP(B337,'(2) Gegevens per set'!B:Y, 22, FALSE) = "", "", VLOOKUP(B337,'(2) Gegevens per set'!B:Y, 22, FALSE)), "")</f>
        <v/>
      </c>
      <c r="Z337" s="83" t="str">
        <f>IF($C$9="x", IF(VLOOKUP(B337,'(2) Gegevens per set'!B:Y, 23, FALSE) = "", "", VLOOKUP(B337,'(2) Gegevens per set'!B:Y, 23, FALSE)), "")</f>
        <v/>
      </c>
      <c r="AA337" s="83" t="str">
        <f>IF($C$7="x", IF(VLOOKUP(B337,'(2) Gegevens per set'!B:Y, 24, FALSE) = "", "", VLOOKUP(B337,'(2) Gegevens per set'!B:Y, 24, FALSE)), "")</f>
        <v/>
      </c>
    </row>
    <row r="338" spans="2:27" x14ac:dyDescent="0.25">
      <c r="B338" s="60" t="s">
        <v>404</v>
      </c>
      <c r="C338" s="30" t="s">
        <v>36</v>
      </c>
      <c r="D338" s="30"/>
      <c r="E338" s="72" t="str">
        <f>IF($E$13="Ja", IF(VLOOKUP(B338,'(2) Gegevens per set'!B:V, 3, FALSE) = "", "", VLOOKUP(B338,'(2) Gegevens per set'!B:V, 3, FALSE)), "")</f>
        <v/>
      </c>
      <c r="F338" s="72" t="str">
        <f>IF($F$13="Ja", IF(VLOOKUP(B338,'(2) Gegevens per set'!B:V, 4, FALSE) = "", "", VLOOKUP(B338,'(2) Gegevens per set'!B:V, 4, FALSE)), "")</f>
        <v/>
      </c>
      <c r="G338" s="68" t="str">
        <f>IF($G$13="Ja", IF(VLOOKUP(B338,'(2) Gegevens per set'!B:V, 5, FALSE) = "", "", VLOOKUP(B338,'(2) Gegevens per set'!B:V, 5, FALSE)), "")</f>
        <v/>
      </c>
      <c r="H338" s="64" t="str">
        <f>IF($H$13="Ja", IF(VLOOKUP(B338,'(2) Gegevens per set'!B:V, 6, FALSE) = "", "", VLOOKUP(B338,'(2) Gegevens per set'!B:V, 6, FALSE)), "")</f>
        <v/>
      </c>
      <c r="I338" s="72" t="str">
        <f>IF($I$13="Ja", IF(VLOOKUP(B338,'(2) Gegevens per set'!B:V, 7, FALSE) = "", "", VLOOKUP(B338,'(2) Gegevens per set'!B:V, 7, FALSE)), "")</f>
        <v/>
      </c>
      <c r="J338" s="72" t="str">
        <f>IF($J$13="Ja", IF(VLOOKUP(B338,'(2) Gegevens per set'!B:V, 8, FALSE) = "", "", VLOOKUP(B338,'(2) Gegevens per set'!B:V, 8, FALSE)), "")</f>
        <v/>
      </c>
      <c r="K338" s="64" t="str">
        <f>IF($K$13="Ja", IF(VLOOKUP(B338,'(2) Gegevens per set'!B:V, 9, FALSE) = "", "", VLOOKUP(B338,'(2) Gegevens per set'!B:V, 9, FALSE)), "")</f>
        <v/>
      </c>
      <c r="L338" s="72" t="str">
        <f>IF($L$13="Ja", IF(VLOOKUP(B338,'(2) Gegevens per set'!B:V, 10, FALSE) = "", "", VLOOKUP(B338,'(2) Gegevens per set'!B:V, 10, FALSE)), "")</f>
        <v/>
      </c>
      <c r="M338" s="72" t="str">
        <f>IF($M$13="Ja", IF(VLOOKUP(B338,'(2) Gegevens per set'!B:V, 11, FALSE) = "", "", VLOOKUP(B338,'(2) Gegevens per set'!B:V, 11, FALSE)), "")</f>
        <v/>
      </c>
      <c r="N338" s="64" t="str">
        <f>IF($N$13="Ja", IF(VLOOKUP(B338,'(2) Gegevens per set'!B:V, 12, FALSE) = "", "", VLOOKUP(B338,'(2) Gegevens per set'!B:V, 12, FALSE)), "")</f>
        <v/>
      </c>
      <c r="O338" s="72" t="str">
        <f>IF($O$13="Ja", IF(VLOOKUP(B338,'(2) Gegevens per set'!B:V, 13, FALSE) = "", "", VLOOKUP(B338,'(2) Gegevens per set'!B:V, 13, FALSE)), "")</f>
        <v/>
      </c>
      <c r="P338" s="64" t="str">
        <f>IF($P$13="Ja", IF(VLOOKUP(B338,'(2) Gegevens per set'!B:V, 14, FALSE) = "", "", VLOOKUP(B338,'(2) Gegevens per set'!B:V, 14, FALSE)), "")</f>
        <v/>
      </c>
      <c r="Q338" s="72" t="str">
        <f>IF($Q$13="Ja", IF(VLOOKUP(B338,'(2) Gegevens per set'!B:V, 15, FALSE) = "", "", VLOOKUP(B338,'(2) Gegevens per set'!B:V, 15, FALSE)), "")</f>
        <v/>
      </c>
      <c r="R338" s="64" t="str">
        <f>IF($R$13="Ja", IF(VLOOKUP(B338,'(2) Gegevens per set'!B:V, 16, FALSE) = "", "", VLOOKUP(B338,'(2) Gegevens per set'!B:V, 16, FALSE)), "")</f>
        <v/>
      </c>
      <c r="S338" s="72" t="str">
        <f>IF($S$13="Ja", IF(VLOOKUP(B338,'(2) Gegevens per set'!B:V, 17, FALSE) = "", "", VLOOKUP(B338,'(2) Gegevens per set'!B:V, 17, FALSE)), "")</f>
        <v/>
      </c>
      <c r="T338" s="64" t="str">
        <f>IF($T$13="Ja", IF(VLOOKUP(B338,'(2) Gegevens per set'!B:V, 18, FALSE) = "", "", VLOOKUP(B338,'(2) Gegevens per set'!B:V, 18, FALSE)), "")</f>
        <v/>
      </c>
      <c r="U338" s="72" t="str">
        <f>IF($U$13="Ja", IF(VLOOKUP(B338,'(2) Gegevens per set'!B:V, 19, FALSE) = "", "", VLOOKUP(B338,'(2) Gegevens per set'!B:V, 19, FALSE)), "")</f>
        <v/>
      </c>
      <c r="V338" s="72" t="str">
        <f>IF($V$13="Ja", IF(VLOOKUP(B338,'(2) Gegevens per set'!B:V, 20, FALSE) = "", "", VLOOKUP(B338,'(2) Gegevens per set'!B:V, 20, FALSE)), "")</f>
        <v/>
      </c>
      <c r="W338" s="72" t="str">
        <f>IF($W$13="Ja", IF(VLOOKUP(B338,'(2) Gegevens per set'!B:V, 21, FALSE) = "", "", VLOOKUP(B338,'(2) Gegevens per set'!B:V, 21, FALSE)), "")</f>
        <v/>
      </c>
      <c r="X338" s="83" t="str" cm="1">
        <f t="array" ref="X338">IF($C$6&lt;&gt;"x","",IF(OR(E338:W338&lt;&gt;""),"x",""))</f>
        <v/>
      </c>
      <c r="Y338" s="83" t="str">
        <f>IF($C$8="x", IF(VLOOKUP(B338,'(2) Gegevens per set'!B:Y, 22, FALSE) = "", "", VLOOKUP(B338,'(2) Gegevens per set'!B:Y, 22, FALSE)), "")</f>
        <v/>
      </c>
      <c r="Z338" s="83" t="str">
        <f>IF($C$9="x", IF(VLOOKUP(B338,'(2) Gegevens per set'!B:Y, 23, FALSE) = "", "", VLOOKUP(B338,'(2) Gegevens per set'!B:Y, 23, FALSE)), "")</f>
        <v/>
      </c>
      <c r="AA338" s="83" t="str">
        <f>IF($C$7="x", IF(VLOOKUP(B338,'(2) Gegevens per set'!B:Y, 24, FALSE) = "", "", VLOOKUP(B338,'(2) Gegevens per set'!B:Y, 24, FALSE)), "")</f>
        <v/>
      </c>
    </row>
    <row r="339" spans="2:27" x14ac:dyDescent="0.25">
      <c r="B339" s="60" t="s">
        <v>405</v>
      </c>
      <c r="C339" s="30" t="s">
        <v>38</v>
      </c>
      <c r="D339" s="30"/>
      <c r="E339" s="72" t="str">
        <f>IF($E$13="Ja", IF(VLOOKUP(B339,'(2) Gegevens per set'!B:V, 3, FALSE) = "", "", VLOOKUP(B339,'(2) Gegevens per set'!B:V, 3, FALSE)), "")</f>
        <v/>
      </c>
      <c r="F339" s="72" t="str">
        <f>IF($F$13="Ja", IF(VLOOKUP(B339,'(2) Gegevens per set'!B:V, 4, FALSE) = "", "", VLOOKUP(B339,'(2) Gegevens per set'!B:V, 4, FALSE)), "")</f>
        <v/>
      </c>
      <c r="G339" s="68" t="str">
        <f>IF($G$13="Ja", IF(VLOOKUP(B339,'(2) Gegevens per set'!B:V, 5, FALSE) = "", "", VLOOKUP(B339,'(2) Gegevens per set'!B:V, 5, FALSE)), "")</f>
        <v/>
      </c>
      <c r="H339" s="64" t="str">
        <f>IF($H$13="Ja", IF(VLOOKUP(B339,'(2) Gegevens per set'!B:V, 6, FALSE) = "", "", VLOOKUP(B339,'(2) Gegevens per set'!B:V, 6, FALSE)), "")</f>
        <v/>
      </c>
      <c r="I339" s="72" t="str">
        <f>IF($I$13="Ja", IF(VLOOKUP(B339,'(2) Gegevens per set'!B:V, 7, FALSE) = "", "", VLOOKUP(B339,'(2) Gegevens per set'!B:V, 7, FALSE)), "")</f>
        <v/>
      </c>
      <c r="J339" s="72" t="str">
        <f>IF($J$13="Ja", IF(VLOOKUP(B339,'(2) Gegevens per set'!B:V, 8, FALSE) = "", "", VLOOKUP(B339,'(2) Gegevens per set'!B:V, 8, FALSE)), "")</f>
        <v/>
      </c>
      <c r="K339" s="64" t="str">
        <f>IF($K$13="Ja", IF(VLOOKUP(B339,'(2) Gegevens per set'!B:V, 9, FALSE) = "", "", VLOOKUP(B339,'(2) Gegevens per set'!B:V, 9, FALSE)), "")</f>
        <v/>
      </c>
      <c r="L339" s="72" t="str">
        <f>IF($L$13="Ja", IF(VLOOKUP(B339,'(2) Gegevens per set'!B:V, 10, FALSE) = "", "", VLOOKUP(B339,'(2) Gegevens per set'!B:V, 10, FALSE)), "")</f>
        <v/>
      </c>
      <c r="M339" s="72" t="str">
        <f>IF($M$13="Ja", IF(VLOOKUP(B339,'(2) Gegevens per set'!B:V, 11, FALSE) = "", "", VLOOKUP(B339,'(2) Gegevens per set'!B:V, 11, FALSE)), "")</f>
        <v/>
      </c>
      <c r="N339" s="64" t="str">
        <f>IF($N$13="Ja", IF(VLOOKUP(B339,'(2) Gegevens per set'!B:V, 12, FALSE) = "", "", VLOOKUP(B339,'(2) Gegevens per set'!B:V, 12, FALSE)), "")</f>
        <v/>
      </c>
      <c r="O339" s="72" t="str">
        <f>IF($O$13="Ja", IF(VLOOKUP(B339,'(2) Gegevens per set'!B:V, 13, FALSE) = "", "", VLOOKUP(B339,'(2) Gegevens per set'!B:V, 13, FALSE)), "")</f>
        <v/>
      </c>
      <c r="P339" s="64" t="str">
        <f>IF($P$13="Ja", IF(VLOOKUP(B339,'(2) Gegevens per set'!B:V, 14, FALSE) = "", "", VLOOKUP(B339,'(2) Gegevens per set'!B:V, 14, FALSE)), "")</f>
        <v/>
      </c>
      <c r="Q339" s="72" t="str">
        <f>IF($Q$13="Ja", IF(VLOOKUP(B339,'(2) Gegevens per set'!B:V, 15, FALSE) = "", "", VLOOKUP(B339,'(2) Gegevens per set'!B:V, 15, FALSE)), "")</f>
        <v/>
      </c>
      <c r="R339" s="64" t="str">
        <f>IF($R$13="Ja", IF(VLOOKUP(B339,'(2) Gegevens per set'!B:V, 16, FALSE) = "", "", VLOOKUP(B339,'(2) Gegevens per set'!B:V, 16, FALSE)), "")</f>
        <v/>
      </c>
      <c r="S339" s="72" t="str">
        <f>IF($S$13="Ja", IF(VLOOKUP(B339,'(2) Gegevens per set'!B:V, 17, FALSE) = "", "", VLOOKUP(B339,'(2) Gegevens per set'!B:V, 17, FALSE)), "")</f>
        <v/>
      </c>
      <c r="T339" s="64" t="str">
        <f>IF($T$13="Ja", IF(VLOOKUP(B339,'(2) Gegevens per set'!B:V, 18, FALSE) = "", "", VLOOKUP(B339,'(2) Gegevens per set'!B:V, 18, FALSE)), "")</f>
        <v/>
      </c>
      <c r="U339" s="72" t="str">
        <f>IF($U$13="Ja", IF(VLOOKUP(B339,'(2) Gegevens per set'!B:V, 19, FALSE) = "", "", VLOOKUP(B339,'(2) Gegevens per set'!B:V, 19, FALSE)), "")</f>
        <v/>
      </c>
      <c r="V339" s="72" t="str">
        <f>IF($V$13="Ja", IF(VLOOKUP(B339,'(2) Gegevens per set'!B:V, 20, FALSE) = "", "", VLOOKUP(B339,'(2) Gegevens per set'!B:V, 20, FALSE)), "")</f>
        <v/>
      </c>
      <c r="W339" s="72" t="str">
        <f>IF($W$13="Ja", IF(VLOOKUP(B339,'(2) Gegevens per set'!B:V, 21, FALSE) = "", "", VLOOKUP(B339,'(2) Gegevens per set'!B:V, 21, FALSE)), "")</f>
        <v/>
      </c>
      <c r="X339" s="83" t="str" cm="1">
        <f t="array" ref="X339">IF($C$6&lt;&gt;"x","",IF(OR(E339:W339&lt;&gt;""),"x",""))</f>
        <v/>
      </c>
      <c r="Y339" s="83" t="str">
        <f>IF($C$8="x", IF(VLOOKUP(B339,'(2) Gegevens per set'!B:Y, 22, FALSE) = "", "", VLOOKUP(B339,'(2) Gegevens per set'!B:Y, 22, FALSE)), "")</f>
        <v/>
      </c>
      <c r="Z339" s="83" t="str">
        <f>IF($C$9="x", IF(VLOOKUP(B339,'(2) Gegevens per set'!B:Y, 23, FALSE) = "", "", VLOOKUP(B339,'(2) Gegevens per set'!B:Y, 23, FALSE)), "")</f>
        <v/>
      </c>
      <c r="AA339" s="83" t="str">
        <f>IF($C$7="x", IF(VLOOKUP(B339,'(2) Gegevens per set'!B:Y, 24, FALSE) = "", "", VLOOKUP(B339,'(2) Gegevens per set'!B:Y, 24, FALSE)), "")</f>
        <v/>
      </c>
    </row>
    <row r="340" spans="2:27" x14ac:dyDescent="0.25">
      <c r="B340" s="60" t="s">
        <v>406</v>
      </c>
      <c r="C340" s="30" t="s">
        <v>40</v>
      </c>
      <c r="D340" s="30"/>
      <c r="E340" s="72" t="str">
        <f>IF($E$13="Ja", IF(VLOOKUP(B340,'(2) Gegevens per set'!B:V, 3, FALSE) = "", "", VLOOKUP(B340,'(2) Gegevens per set'!B:V, 3, FALSE)), "")</f>
        <v/>
      </c>
      <c r="F340" s="72" t="str">
        <f>IF($F$13="Ja", IF(VLOOKUP(B340,'(2) Gegevens per set'!B:V, 4, FALSE) = "", "", VLOOKUP(B340,'(2) Gegevens per set'!B:V, 4, FALSE)), "")</f>
        <v/>
      </c>
      <c r="G340" s="68" t="str">
        <f>IF($G$13="Ja", IF(VLOOKUP(B340,'(2) Gegevens per set'!B:V, 5, FALSE) = "", "", VLOOKUP(B340,'(2) Gegevens per set'!B:V, 5, FALSE)), "")</f>
        <v/>
      </c>
      <c r="H340" s="64" t="str">
        <f>IF($H$13="Ja", IF(VLOOKUP(B340,'(2) Gegevens per set'!B:V, 6, FALSE) = "", "", VLOOKUP(B340,'(2) Gegevens per set'!B:V, 6, FALSE)), "")</f>
        <v/>
      </c>
      <c r="I340" s="72" t="str">
        <f>IF($I$13="Ja", IF(VLOOKUP(B340,'(2) Gegevens per set'!B:V, 7, FALSE) = "", "", VLOOKUP(B340,'(2) Gegevens per set'!B:V, 7, FALSE)), "")</f>
        <v/>
      </c>
      <c r="J340" s="72" t="str">
        <f>IF($J$13="Ja", IF(VLOOKUP(B340,'(2) Gegevens per set'!B:V, 8, FALSE) = "", "", VLOOKUP(B340,'(2) Gegevens per set'!B:V, 8, FALSE)), "")</f>
        <v/>
      </c>
      <c r="K340" s="64" t="str">
        <f>IF($K$13="Ja", IF(VLOOKUP(B340,'(2) Gegevens per set'!B:V, 9, FALSE) = "", "", VLOOKUP(B340,'(2) Gegevens per set'!B:V, 9, FALSE)), "")</f>
        <v/>
      </c>
      <c r="L340" s="72" t="str">
        <f>IF($L$13="Ja", IF(VLOOKUP(B340,'(2) Gegevens per set'!B:V, 10, FALSE) = "", "", VLOOKUP(B340,'(2) Gegevens per set'!B:V, 10, FALSE)), "")</f>
        <v/>
      </c>
      <c r="M340" s="72" t="str">
        <f>IF($M$13="Ja", IF(VLOOKUP(B340,'(2) Gegevens per set'!B:V, 11, FALSE) = "", "", VLOOKUP(B340,'(2) Gegevens per set'!B:V, 11, FALSE)), "")</f>
        <v/>
      </c>
      <c r="N340" s="64" t="str">
        <f>IF($N$13="Ja", IF(VLOOKUP(B340,'(2) Gegevens per set'!B:V, 12, FALSE) = "", "", VLOOKUP(B340,'(2) Gegevens per set'!B:V, 12, FALSE)), "")</f>
        <v/>
      </c>
      <c r="O340" s="72" t="str">
        <f>IF($O$13="Ja", IF(VLOOKUP(B340,'(2) Gegevens per set'!B:V, 13, FALSE) = "", "", VLOOKUP(B340,'(2) Gegevens per set'!B:V, 13, FALSE)), "")</f>
        <v/>
      </c>
      <c r="P340" s="64" t="str">
        <f>IF($P$13="Ja", IF(VLOOKUP(B340,'(2) Gegevens per set'!B:V, 14, FALSE) = "", "", VLOOKUP(B340,'(2) Gegevens per set'!B:V, 14, FALSE)), "")</f>
        <v/>
      </c>
      <c r="Q340" s="72" t="str">
        <f>IF($Q$13="Ja", IF(VLOOKUP(B340,'(2) Gegevens per set'!B:V, 15, FALSE) = "", "", VLOOKUP(B340,'(2) Gegevens per set'!B:V, 15, FALSE)), "")</f>
        <v/>
      </c>
      <c r="R340" s="64" t="str">
        <f>IF($R$13="Ja", IF(VLOOKUP(B340,'(2) Gegevens per set'!B:V, 16, FALSE) = "", "", VLOOKUP(B340,'(2) Gegevens per set'!B:V, 16, FALSE)), "")</f>
        <v/>
      </c>
      <c r="S340" s="72" t="str">
        <f>IF($S$13="Ja", IF(VLOOKUP(B340,'(2) Gegevens per set'!B:V, 17, FALSE) = "", "", VLOOKUP(B340,'(2) Gegevens per set'!B:V, 17, FALSE)), "")</f>
        <v/>
      </c>
      <c r="T340" s="64" t="str">
        <f>IF($T$13="Ja", IF(VLOOKUP(B340,'(2) Gegevens per set'!B:V, 18, FALSE) = "", "", VLOOKUP(B340,'(2) Gegevens per set'!B:V, 18, FALSE)), "")</f>
        <v/>
      </c>
      <c r="U340" s="72" t="str">
        <f>IF($U$13="Ja", IF(VLOOKUP(B340,'(2) Gegevens per set'!B:V, 19, FALSE) = "", "", VLOOKUP(B340,'(2) Gegevens per set'!B:V, 19, FALSE)), "")</f>
        <v/>
      </c>
      <c r="V340" s="72" t="str">
        <f>IF($V$13="Ja", IF(VLOOKUP(B340,'(2) Gegevens per set'!B:V, 20, FALSE) = "", "", VLOOKUP(B340,'(2) Gegevens per set'!B:V, 20, FALSE)), "")</f>
        <v/>
      </c>
      <c r="W340" s="72" t="str">
        <f>IF($W$13="Ja", IF(VLOOKUP(B340,'(2) Gegevens per set'!B:V, 21, FALSE) = "", "", VLOOKUP(B340,'(2) Gegevens per set'!B:V, 21, FALSE)), "")</f>
        <v/>
      </c>
      <c r="X340" s="83" t="str" cm="1">
        <f t="array" ref="X340">IF($C$6&lt;&gt;"x","",IF(OR(E340:W340&lt;&gt;""),"x",""))</f>
        <v/>
      </c>
      <c r="Y340" s="83" t="str">
        <f>IF($C$8="x", IF(VLOOKUP(B340,'(2) Gegevens per set'!B:Y, 22, FALSE) = "", "", VLOOKUP(B340,'(2) Gegevens per set'!B:Y, 22, FALSE)), "")</f>
        <v/>
      </c>
      <c r="Z340" s="83" t="str">
        <f>IF($C$9="x", IF(VLOOKUP(B340,'(2) Gegevens per set'!B:Y, 23, FALSE) = "", "", VLOOKUP(B340,'(2) Gegevens per set'!B:Y, 23, FALSE)), "")</f>
        <v/>
      </c>
      <c r="AA340" s="83" t="str">
        <f>IF($C$7="x", IF(VLOOKUP(B340,'(2) Gegevens per set'!B:Y, 24, FALSE) = "", "", VLOOKUP(B340,'(2) Gegevens per set'!B:Y, 24, FALSE)), "")</f>
        <v/>
      </c>
    </row>
    <row r="341" spans="2:27" x14ac:dyDescent="0.25">
      <c r="B341" s="60" t="s">
        <v>407</v>
      </c>
      <c r="C341" s="30" t="s">
        <v>42</v>
      </c>
      <c r="D341" s="30"/>
      <c r="E341" s="72" t="str">
        <f>IF($E$13="Ja", IF(VLOOKUP(B341,'(2) Gegevens per set'!B:V, 3, FALSE) = "", "", VLOOKUP(B341,'(2) Gegevens per set'!B:V, 3, FALSE)), "")</f>
        <v/>
      </c>
      <c r="F341" s="72" t="str">
        <f>IF($F$13="Ja", IF(VLOOKUP(B341,'(2) Gegevens per set'!B:V, 4, FALSE) = "", "", VLOOKUP(B341,'(2) Gegevens per set'!B:V, 4, FALSE)), "")</f>
        <v/>
      </c>
      <c r="G341" s="68" t="str">
        <f>IF($G$13="Ja", IF(VLOOKUP(B341,'(2) Gegevens per set'!B:V, 5, FALSE) = "", "", VLOOKUP(B341,'(2) Gegevens per set'!B:V, 5, FALSE)), "")</f>
        <v/>
      </c>
      <c r="H341" s="64" t="str">
        <f>IF($H$13="Ja", IF(VLOOKUP(B341,'(2) Gegevens per set'!B:V, 6, FALSE) = "", "", VLOOKUP(B341,'(2) Gegevens per set'!B:V, 6, FALSE)), "")</f>
        <v/>
      </c>
      <c r="I341" s="72" t="str">
        <f>IF($I$13="Ja", IF(VLOOKUP(B341,'(2) Gegevens per set'!B:V, 7, FALSE) = "", "", VLOOKUP(B341,'(2) Gegevens per set'!B:V, 7, FALSE)), "")</f>
        <v/>
      </c>
      <c r="J341" s="72" t="str">
        <f>IF($J$13="Ja", IF(VLOOKUP(B341,'(2) Gegevens per set'!B:V, 8, FALSE) = "", "", VLOOKUP(B341,'(2) Gegevens per set'!B:V, 8, FALSE)), "")</f>
        <v/>
      </c>
      <c r="K341" s="64" t="str">
        <f>IF($K$13="Ja", IF(VLOOKUP(B341,'(2) Gegevens per set'!B:V, 9, FALSE) = "", "", VLOOKUP(B341,'(2) Gegevens per set'!B:V, 9, FALSE)), "")</f>
        <v/>
      </c>
      <c r="L341" s="72" t="str">
        <f>IF($L$13="Ja", IF(VLOOKUP(B341,'(2) Gegevens per set'!B:V, 10, FALSE) = "", "", VLOOKUP(B341,'(2) Gegevens per set'!B:V, 10, FALSE)), "")</f>
        <v/>
      </c>
      <c r="M341" s="72" t="str">
        <f>IF($M$13="Ja", IF(VLOOKUP(B341,'(2) Gegevens per set'!B:V, 11, FALSE) = "", "", VLOOKUP(B341,'(2) Gegevens per set'!B:V, 11, FALSE)), "")</f>
        <v/>
      </c>
      <c r="N341" s="64" t="str">
        <f>IF($N$13="Ja", IF(VLOOKUP(B341,'(2) Gegevens per set'!B:V, 12, FALSE) = "", "", VLOOKUP(B341,'(2) Gegevens per set'!B:V, 12, FALSE)), "")</f>
        <v/>
      </c>
      <c r="O341" s="72" t="str">
        <f>IF($O$13="Ja", IF(VLOOKUP(B341,'(2) Gegevens per set'!B:V, 13, FALSE) = "", "", VLOOKUP(B341,'(2) Gegevens per set'!B:V, 13, FALSE)), "")</f>
        <v/>
      </c>
      <c r="P341" s="64" t="str">
        <f>IF($P$13="Ja", IF(VLOOKUP(B341,'(2) Gegevens per set'!B:V, 14, FALSE) = "", "", VLOOKUP(B341,'(2) Gegevens per set'!B:V, 14, FALSE)), "")</f>
        <v/>
      </c>
      <c r="Q341" s="72" t="str">
        <f>IF($Q$13="Ja", IF(VLOOKUP(B341,'(2) Gegevens per set'!B:V, 15, FALSE) = "", "", VLOOKUP(B341,'(2) Gegevens per set'!B:V, 15, FALSE)), "")</f>
        <v/>
      </c>
      <c r="R341" s="64" t="str">
        <f>IF($R$13="Ja", IF(VLOOKUP(B341,'(2) Gegevens per set'!B:V, 16, FALSE) = "", "", VLOOKUP(B341,'(2) Gegevens per set'!B:V, 16, FALSE)), "")</f>
        <v/>
      </c>
      <c r="S341" s="72" t="str">
        <f>IF($S$13="Ja", IF(VLOOKUP(B341,'(2) Gegevens per set'!B:V, 17, FALSE) = "", "", VLOOKUP(B341,'(2) Gegevens per set'!B:V, 17, FALSE)), "")</f>
        <v/>
      </c>
      <c r="T341" s="64" t="str">
        <f>IF($T$13="Ja", IF(VLOOKUP(B341,'(2) Gegevens per set'!B:V, 18, FALSE) = "", "", VLOOKUP(B341,'(2) Gegevens per set'!B:V, 18, FALSE)), "")</f>
        <v/>
      </c>
      <c r="U341" s="72" t="str">
        <f>IF($U$13="Ja", IF(VLOOKUP(B341,'(2) Gegevens per set'!B:V, 19, FALSE) = "", "", VLOOKUP(B341,'(2) Gegevens per set'!B:V, 19, FALSE)), "")</f>
        <v/>
      </c>
      <c r="V341" s="72" t="str">
        <f>IF($V$13="Ja", IF(VLOOKUP(B341,'(2) Gegevens per set'!B:V, 20, FALSE) = "", "", VLOOKUP(B341,'(2) Gegevens per set'!B:V, 20, FALSE)), "")</f>
        <v/>
      </c>
      <c r="W341" s="72" t="str">
        <f>IF($W$13="Ja", IF(VLOOKUP(B341,'(2) Gegevens per set'!B:V, 21, FALSE) = "", "", VLOOKUP(B341,'(2) Gegevens per set'!B:V, 21, FALSE)), "")</f>
        <v/>
      </c>
      <c r="X341" s="83" t="str" cm="1">
        <f t="array" ref="X341">IF($C$6&lt;&gt;"x","",IF(OR(E341:W341&lt;&gt;""),"x",""))</f>
        <v/>
      </c>
      <c r="Y341" s="83" t="str">
        <f>IF($C$8="x", IF(VLOOKUP(B341,'(2) Gegevens per set'!B:Y, 22, FALSE) = "", "", VLOOKUP(B341,'(2) Gegevens per set'!B:Y, 22, FALSE)), "")</f>
        <v/>
      </c>
      <c r="Z341" s="83" t="str">
        <f>IF($C$9="x", IF(VLOOKUP(B341,'(2) Gegevens per set'!B:Y, 23, FALSE) = "", "", VLOOKUP(B341,'(2) Gegevens per set'!B:Y, 23, FALSE)), "")</f>
        <v/>
      </c>
      <c r="AA341" s="83" t="str">
        <f>IF($C$7="x", IF(VLOOKUP(B341,'(2) Gegevens per set'!B:Y, 24, FALSE) = "", "", VLOOKUP(B341,'(2) Gegevens per set'!B:Y, 24, FALSE)), "")</f>
        <v/>
      </c>
    </row>
    <row r="342" spans="2:27" x14ac:dyDescent="0.25">
      <c r="B342" s="31" t="s">
        <v>408</v>
      </c>
      <c r="C342" s="59" t="s">
        <v>44</v>
      </c>
      <c r="D342" s="59"/>
      <c r="E342" s="72" t="str">
        <f>IF($E$13="Ja", IF(VLOOKUP(B342,'(2) Gegevens per set'!B:V, 3, FALSE) = "", "", VLOOKUP(B342,'(2) Gegevens per set'!B:V, 3, FALSE)), "")</f>
        <v/>
      </c>
      <c r="F342" s="72" t="str">
        <f>IF($F$13="Ja", IF(VLOOKUP(B342,'(2) Gegevens per set'!B:V, 4, FALSE) = "", "", VLOOKUP(B342,'(2) Gegevens per set'!B:V, 4, FALSE)), "")</f>
        <v/>
      </c>
      <c r="G342" s="68" t="str">
        <f>IF($G$13="Ja", IF(VLOOKUP(B342,'(2) Gegevens per set'!B:V, 5, FALSE) = "", "", VLOOKUP(B342,'(2) Gegevens per set'!B:V, 5, FALSE)), "")</f>
        <v/>
      </c>
      <c r="H342" s="64" t="str">
        <f>IF($H$13="Ja", IF(VLOOKUP(B342,'(2) Gegevens per set'!B:V, 6, FALSE) = "", "", VLOOKUP(B342,'(2) Gegevens per set'!B:V, 6, FALSE)), "")</f>
        <v/>
      </c>
      <c r="I342" s="72" t="str">
        <f>IF($I$13="Ja", IF(VLOOKUP(B342,'(2) Gegevens per set'!B:V, 7, FALSE) = "", "", VLOOKUP(B342,'(2) Gegevens per set'!B:V, 7, FALSE)), "")</f>
        <v/>
      </c>
      <c r="J342" s="72" t="str">
        <f>IF($J$13="Ja", IF(VLOOKUP(B342,'(2) Gegevens per set'!B:V, 8, FALSE) = "", "", VLOOKUP(B342,'(2) Gegevens per set'!B:V, 8, FALSE)), "")</f>
        <v/>
      </c>
      <c r="K342" s="64" t="str">
        <f>IF($K$13="Ja", IF(VLOOKUP(B342,'(2) Gegevens per set'!B:V, 9, FALSE) = "", "", VLOOKUP(B342,'(2) Gegevens per set'!B:V, 9, FALSE)), "")</f>
        <v/>
      </c>
      <c r="L342" s="72" t="str">
        <f>IF($L$13="Ja", IF(VLOOKUP(B342,'(2) Gegevens per set'!B:V, 10, FALSE) = "", "", VLOOKUP(B342,'(2) Gegevens per set'!B:V, 10, FALSE)), "")</f>
        <v/>
      </c>
      <c r="M342" s="72" t="str">
        <f>IF($M$13="Ja", IF(VLOOKUP(B342,'(2) Gegevens per set'!B:V, 11, FALSE) = "", "", VLOOKUP(B342,'(2) Gegevens per set'!B:V, 11, FALSE)), "")</f>
        <v/>
      </c>
      <c r="N342" s="64" t="str">
        <f>IF($N$13="Ja", IF(VLOOKUP(B342,'(2) Gegevens per set'!B:V, 12, FALSE) = "", "", VLOOKUP(B342,'(2) Gegevens per set'!B:V, 12, FALSE)), "")</f>
        <v/>
      </c>
      <c r="O342" s="72" t="str">
        <f>IF($O$13="Ja", IF(VLOOKUP(B342,'(2) Gegevens per set'!B:V, 13, FALSE) = "", "", VLOOKUP(B342,'(2) Gegevens per set'!B:V, 13, FALSE)), "")</f>
        <v/>
      </c>
      <c r="P342" s="64" t="str">
        <f>IF($P$13="Ja", IF(VLOOKUP(B342,'(2) Gegevens per set'!B:V, 14, FALSE) = "", "", VLOOKUP(B342,'(2) Gegevens per set'!B:V, 14, FALSE)), "")</f>
        <v/>
      </c>
      <c r="Q342" s="72" t="str">
        <f>IF($Q$13="Ja", IF(VLOOKUP(B342,'(2) Gegevens per set'!B:V, 15, FALSE) = "", "", VLOOKUP(B342,'(2) Gegevens per set'!B:V, 15, FALSE)), "")</f>
        <v/>
      </c>
      <c r="R342" s="64" t="str">
        <f>IF($R$13="Ja", IF(VLOOKUP(B342,'(2) Gegevens per set'!B:V, 16, FALSE) = "", "", VLOOKUP(B342,'(2) Gegevens per set'!B:V, 16, FALSE)), "")</f>
        <v/>
      </c>
      <c r="S342" s="72" t="str">
        <f>IF($S$13="Ja", IF(VLOOKUP(B342,'(2) Gegevens per set'!B:V, 17, FALSE) = "", "", VLOOKUP(B342,'(2) Gegevens per set'!B:V, 17, FALSE)), "")</f>
        <v/>
      </c>
      <c r="T342" s="64" t="str">
        <f>IF($T$13="Ja", IF(VLOOKUP(B342,'(2) Gegevens per set'!B:V, 18, FALSE) = "", "", VLOOKUP(B342,'(2) Gegevens per set'!B:V, 18, FALSE)), "")</f>
        <v/>
      </c>
      <c r="U342" s="72" t="str">
        <f>IF($U$13="Ja", IF(VLOOKUP(B342,'(2) Gegevens per set'!B:V, 19, FALSE) = "", "", VLOOKUP(B342,'(2) Gegevens per set'!B:V, 19, FALSE)), "")</f>
        <v/>
      </c>
      <c r="V342" s="72" t="str">
        <f>IF($V$13="Ja", IF(VLOOKUP(B342,'(2) Gegevens per set'!B:V, 20, FALSE) = "", "", VLOOKUP(B342,'(2) Gegevens per set'!B:V, 20, FALSE)), "")</f>
        <v/>
      </c>
      <c r="W342" s="72" t="str">
        <f>IF($W$13="Ja", IF(VLOOKUP(B342,'(2) Gegevens per set'!B:V, 21, FALSE) = "", "", VLOOKUP(B342,'(2) Gegevens per set'!B:V, 21, FALSE)), "")</f>
        <v/>
      </c>
      <c r="X342" s="83" t="str" cm="1">
        <f t="array" ref="X342">IF($C$6&lt;&gt;"x","",IF(OR(E342:W342&lt;&gt;""),"x",""))</f>
        <v/>
      </c>
      <c r="Y342" s="83" t="str">
        <f>IF($C$8="x", IF(VLOOKUP(B342,'(2) Gegevens per set'!B:Y, 22, FALSE) = "", "", VLOOKUP(B342,'(2) Gegevens per set'!B:Y, 22, FALSE)), "")</f>
        <v/>
      </c>
      <c r="Z342" s="83" t="str">
        <f>IF($C$9="x", IF(VLOOKUP(B342,'(2) Gegevens per set'!B:Y, 23, FALSE) = "", "", VLOOKUP(B342,'(2) Gegevens per set'!B:Y, 23, FALSE)), "")</f>
        <v/>
      </c>
      <c r="AA342" s="83" t="str">
        <f>IF($C$7="x", IF(VLOOKUP(B342,'(2) Gegevens per set'!B:Y, 24, FALSE) = "", "", VLOOKUP(B342,'(2) Gegevens per set'!B:Y, 24, FALSE)), "")</f>
        <v/>
      </c>
    </row>
    <row r="343" spans="2:27" x14ac:dyDescent="0.25">
      <c r="B343" s="42" t="s">
        <v>409</v>
      </c>
      <c r="C343" s="43"/>
      <c r="D343" s="43"/>
      <c r="E343" s="47" t="str">
        <f>IF($E$13="Ja", IF(VLOOKUP(B343,'(2) Gegevens per set'!B:V, 3, FALSE) = "", "", VLOOKUP(B343,'(2) Gegevens per set'!B:V, 3, FALSE)), "")</f>
        <v/>
      </c>
      <c r="F343" s="47" t="str">
        <f>IF($F$13="Ja", IF(VLOOKUP(B343,'(2) Gegevens per set'!B:V, 4, FALSE) = "", "", VLOOKUP(B343,'(2) Gegevens per set'!B:V, 4, FALSE)), "")</f>
        <v/>
      </c>
      <c r="G343" s="47" t="str">
        <f>IF($G$13="Ja", IF(VLOOKUP(B343,'(2) Gegevens per set'!B:V, 5, FALSE) = "", "", VLOOKUP(B343,'(2) Gegevens per set'!B:V, 5, FALSE)), "")</f>
        <v/>
      </c>
      <c r="H343" s="47" t="str">
        <f>IF($H$13="Ja", IF(VLOOKUP(B343,'(2) Gegevens per set'!B:V, 6, FALSE) = "", "", VLOOKUP(B343,'(2) Gegevens per set'!B:V, 6, FALSE)), "")</f>
        <v/>
      </c>
      <c r="I343" s="47" t="str">
        <f>IF($I$13="Ja", IF(VLOOKUP(B343,'(2) Gegevens per set'!B:V, 7, FALSE) = "", "", VLOOKUP(B343,'(2) Gegevens per set'!B:V, 7, FALSE)), "")</f>
        <v/>
      </c>
      <c r="J343" s="47" t="str">
        <f>IF($J$13="Ja", IF(VLOOKUP(B343,'(2) Gegevens per set'!B:V, 8, FALSE) = "", "", VLOOKUP(B343,'(2) Gegevens per set'!B:V, 8, FALSE)), "")</f>
        <v/>
      </c>
      <c r="K343" s="47" t="str">
        <f>IF($K$13="Ja", IF(VLOOKUP(B343,'(2) Gegevens per set'!B:V, 9, FALSE) = "", "", VLOOKUP(B343,'(2) Gegevens per set'!B:V, 9, FALSE)), "")</f>
        <v/>
      </c>
      <c r="L343" s="47" t="str">
        <f>IF($L$13="Ja", IF(VLOOKUP(B343,'(2) Gegevens per set'!B:V, 10, FALSE) = "", "", VLOOKUP(B343,'(2) Gegevens per set'!B:V, 10, FALSE)), "")</f>
        <v/>
      </c>
      <c r="M343" s="47" t="str">
        <f>IF($M$13="Ja", IF(VLOOKUP(B343,'(2) Gegevens per set'!B:V, 11, FALSE) = "", "", VLOOKUP(B343,'(2) Gegevens per set'!B:V, 11, FALSE)), "")</f>
        <v/>
      </c>
      <c r="N343" s="47" t="str">
        <f>IF($N$13="Ja", IF(VLOOKUP(B343,'(2) Gegevens per set'!B:V, 12, FALSE) = "", "", VLOOKUP(B343,'(2) Gegevens per set'!B:V, 12, FALSE)), "")</f>
        <v/>
      </c>
      <c r="O343" s="47" t="str">
        <f>IF($O$13="Ja", IF(VLOOKUP(B343,'(2) Gegevens per set'!B:V, 13, FALSE) = "", "", VLOOKUP(B343,'(2) Gegevens per set'!B:V, 13, FALSE)), "")</f>
        <v/>
      </c>
      <c r="P343" s="47" t="str">
        <f>IF($P$13="Ja", IF(VLOOKUP(B343,'(2) Gegevens per set'!B:V, 14, FALSE) = "", "", VLOOKUP(B343,'(2) Gegevens per set'!B:V, 14, FALSE)), "")</f>
        <v/>
      </c>
      <c r="Q343" s="47" t="str">
        <f>IF($Q$13="Ja", IF(VLOOKUP(B343,'(2) Gegevens per set'!B:V, 15, FALSE) = "", "", VLOOKUP(B343,'(2) Gegevens per set'!B:V, 15, FALSE)), "")</f>
        <v/>
      </c>
      <c r="R343" s="47" t="str">
        <f>IF($R$13="Ja", IF(VLOOKUP(B343,'(2) Gegevens per set'!B:V, 16, FALSE) = "", "", VLOOKUP(B343,'(2) Gegevens per set'!B:V, 16, FALSE)), "")</f>
        <v/>
      </c>
      <c r="S343" s="47" t="str">
        <f>IF($S$13="Ja", IF(VLOOKUP(B343,'(2) Gegevens per set'!B:V, 17, FALSE) = "", "", VLOOKUP(B343,'(2) Gegevens per set'!B:V, 17, FALSE)), "")</f>
        <v/>
      </c>
      <c r="T343" s="47" t="str">
        <f>IF($T$13="Ja", IF(VLOOKUP(B343,'(2) Gegevens per set'!B:V, 18, FALSE) = "", "", VLOOKUP(B343,'(2) Gegevens per set'!B:V, 18, FALSE)), "")</f>
        <v/>
      </c>
      <c r="U343" s="47" t="str">
        <f>IF($U$13="Ja", IF(VLOOKUP(B343,'(2) Gegevens per set'!B:V, 19, FALSE) = "", "", VLOOKUP(B343,'(2) Gegevens per set'!B:V, 19, FALSE)), "")</f>
        <v/>
      </c>
      <c r="V343" s="47" t="str">
        <f>IF($V$13="Ja", IF(VLOOKUP(B343,'(2) Gegevens per set'!B:V, 20, FALSE) = "", "", VLOOKUP(B343,'(2) Gegevens per set'!B:V, 20, FALSE)), "")</f>
        <v/>
      </c>
      <c r="W343" s="47" t="str">
        <f>IF($W$13="Ja", IF(VLOOKUP(B343,'(2) Gegevens per set'!B:V, 21, FALSE) = "", "", VLOOKUP(B343,'(2) Gegevens per set'!B:V, 21, FALSE)), "")</f>
        <v/>
      </c>
      <c r="X343" s="81" t="str" cm="1">
        <f t="array" ref="X343">IF($C$6&lt;&gt;"x","",IF(OR(E343:W343&lt;&gt;""),"x",""))</f>
        <v/>
      </c>
      <c r="Y343" s="81" t="str">
        <f>IF($C$8="x", IF(VLOOKUP(B343,'(2) Gegevens per set'!B:Y, 22, FALSE) = "", "", VLOOKUP(B343,'(2) Gegevens per set'!B:Y, 22, FALSE)), "")</f>
        <v/>
      </c>
      <c r="Z343" s="81" t="str">
        <f>IF($C$9="x", IF(VLOOKUP(B343,'(2) Gegevens per set'!B:Y, 23, FALSE) = "", "", VLOOKUP(B343,'(2) Gegevens per set'!B:Y, 23, FALSE)), "")</f>
        <v/>
      </c>
      <c r="AA343" s="81" t="str">
        <f>IF($C$7="x", IF(VLOOKUP(B343,'(2) Gegevens per set'!B:Y, 24, FALSE) = "", "", VLOOKUP(B343,'(2) Gegevens per set'!B:Y, 24, FALSE)), "")</f>
        <v/>
      </c>
    </row>
    <row r="344" spans="2:27" x14ac:dyDescent="0.25">
      <c r="B344" s="60" t="s">
        <v>410</v>
      </c>
      <c r="C344" s="30" t="s">
        <v>411</v>
      </c>
      <c r="D344" s="30"/>
      <c r="E344" s="72" t="str">
        <f>IF($E$13="Ja", IF(VLOOKUP(B344,'(2) Gegevens per set'!B:V, 3, FALSE) = "", "", VLOOKUP(B344,'(2) Gegevens per set'!B:V, 3, FALSE)), "")</f>
        <v/>
      </c>
      <c r="F344" s="72" t="str">
        <f>IF($F$13="Ja", IF(VLOOKUP(B344,'(2) Gegevens per set'!B:V, 4, FALSE) = "", "", VLOOKUP(B344,'(2) Gegevens per set'!B:V, 4, FALSE)), "")</f>
        <v/>
      </c>
      <c r="G344" s="68" t="str">
        <f>IF($G$13="Ja", IF(VLOOKUP(B344,'(2) Gegevens per set'!B:V, 5, FALSE) = "", "", VLOOKUP(B344,'(2) Gegevens per set'!B:V, 5, FALSE)), "")</f>
        <v/>
      </c>
      <c r="H344" s="64" t="str">
        <f>IF($H$13="Ja", IF(VLOOKUP(B344,'(2) Gegevens per set'!B:V, 6, FALSE) = "", "", VLOOKUP(B344,'(2) Gegevens per set'!B:V, 6, FALSE)), "")</f>
        <v/>
      </c>
      <c r="I344" s="72" t="str">
        <f>IF($I$13="Ja", IF(VLOOKUP(B344,'(2) Gegevens per set'!B:V, 7, FALSE) = "", "", VLOOKUP(B344,'(2) Gegevens per set'!B:V, 7, FALSE)), "")</f>
        <v/>
      </c>
      <c r="J344" s="72" t="str">
        <f>IF($J$13="Ja", IF(VLOOKUP(B344,'(2) Gegevens per set'!B:V, 8, FALSE) = "", "", VLOOKUP(B344,'(2) Gegevens per set'!B:V, 8, FALSE)), "")</f>
        <v/>
      </c>
      <c r="K344" s="64" t="str">
        <f>IF($K$13="Ja", IF(VLOOKUP(B344,'(2) Gegevens per set'!B:V, 9, FALSE) = "", "", VLOOKUP(B344,'(2) Gegevens per set'!B:V, 9, FALSE)), "")</f>
        <v/>
      </c>
      <c r="L344" s="72" t="str">
        <f>IF($L$13="Ja", IF(VLOOKUP(B344,'(2) Gegevens per set'!B:V, 10, FALSE) = "", "", VLOOKUP(B344,'(2) Gegevens per set'!B:V, 10, FALSE)), "")</f>
        <v/>
      </c>
      <c r="M344" s="72" t="str">
        <f>IF($M$13="Ja", IF(VLOOKUP(B344,'(2) Gegevens per set'!B:V, 11, FALSE) = "", "", VLOOKUP(B344,'(2) Gegevens per set'!B:V, 11, FALSE)), "")</f>
        <v/>
      </c>
      <c r="N344" s="64" t="str">
        <f>IF($N$13="Ja", IF(VLOOKUP(B344,'(2) Gegevens per set'!B:V, 12, FALSE) = "", "", VLOOKUP(B344,'(2) Gegevens per set'!B:V, 12, FALSE)), "")</f>
        <v/>
      </c>
      <c r="O344" s="72" t="str">
        <f>IF($O$13="Ja", IF(VLOOKUP(B344,'(2) Gegevens per set'!B:V, 13, FALSE) = "", "", VLOOKUP(B344,'(2) Gegevens per set'!B:V, 13, FALSE)), "")</f>
        <v/>
      </c>
      <c r="P344" s="64" t="str">
        <f>IF($P$13="Ja", IF(VLOOKUP(B344,'(2) Gegevens per set'!B:V, 14, FALSE) = "", "", VLOOKUP(B344,'(2) Gegevens per set'!B:V, 14, FALSE)), "")</f>
        <v/>
      </c>
      <c r="Q344" s="72" t="str">
        <f>IF($Q$13="Ja", IF(VLOOKUP(B344,'(2) Gegevens per set'!B:V, 15, FALSE) = "", "", VLOOKUP(B344,'(2) Gegevens per set'!B:V, 15, FALSE)), "")</f>
        <v/>
      </c>
      <c r="R344" s="64" t="str">
        <f>IF($R$13="Ja", IF(VLOOKUP(B344,'(2) Gegevens per set'!B:V, 16, FALSE) = "", "", VLOOKUP(B344,'(2) Gegevens per set'!B:V, 16, FALSE)), "")</f>
        <v/>
      </c>
      <c r="S344" s="72" t="str">
        <f>IF($S$13="Ja", IF(VLOOKUP(B344,'(2) Gegevens per set'!B:V, 17, FALSE) = "", "", VLOOKUP(B344,'(2) Gegevens per set'!B:V, 17, FALSE)), "")</f>
        <v/>
      </c>
      <c r="T344" s="64" t="str">
        <f>IF($T$13="Ja", IF(VLOOKUP(B344,'(2) Gegevens per set'!B:V, 18, FALSE) = "", "", VLOOKUP(B344,'(2) Gegevens per set'!B:V, 18, FALSE)), "")</f>
        <v/>
      </c>
      <c r="U344" s="72" t="str">
        <f>IF($U$13="Ja", IF(VLOOKUP(B344,'(2) Gegevens per set'!B:V, 19, FALSE) = "", "", VLOOKUP(B344,'(2) Gegevens per set'!B:V, 19, FALSE)), "")</f>
        <v/>
      </c>
      <c r="V344" s="72" t="str">
        <f>IF($V$13="Ja", IF(VLOOKUP(B344,'(2) Gegevens per set'!B:V, 20, FALSE) = "", "", VLOOKUP(B344,'(2) Gegevens per set'!B:V, 20, FALSE)), "")</f>
        <v/>
      </c>
      <c r="W344" s="72" t="str">
        <f>IF($W$13="Ja", IF(VLOOKUP(B344,'(2) Gegevens per set'!B:V, 21, FALSE) = "", "", VLOOKUP(B344,'(2) Gegevens per set'!B:V, 21, FALSE)), "")</f>
        <v/>
      </c>
      <c r="X344" s="83" t="str" cm="1">
        <f t="array" ref="X344">IF($C$6&lt;&gt;"x","",IF(OR(E344:W344&lt;&gt;""),"x",""))</f>
        <v/>
      </c>
      <c r="Y344" s="83" t="str">
        <f>IF($C$8="x", IF(VLOOKUP(B344,'(2) Gegevens per set'!B:Y, 22, FALSE) = "", "", VLOOKUP(B344,'(2) Gegevens per set'!B:Y, 22, FALSE)), "")</f>
        <v/>
      </c>
      <c r="Z344" s="83" t="str">
        <f>IF($C$9="x", IF(VLOOKUP(B344,'(2) Gegevens per set'!B:Y, 23, FALSE) = "", "", VLOOKUP(B344,'(2) Gegevens per set'!B:Y, 23, FALSE)), "")</f>
        <v/>
      </c>
      <c r="AA344" s="83" t="str">
        <f>IF($C$7="x", IF(VLOOKUP(B344,'(2) Gegevens per set'!B:Y, 24, FALSE) = "", "", VLOOKUP(B344,'(2) Gegevens per set'!B:Y, 24, FALSE)), "")</f>
        <v/>
      </c>
    </row>
    <row r="345" spans="2:27" x14ac:dyDescent="0.25">
      <c r="B345" s="60" t="s">
        <v>412</v>
      </c>
      <c r="C345" s="30" t="s">
        <v>413</v>
      </c>
      <c r="D345" s="30"/>
      <c r="E345" s="72" t="str">
        <f>IF($E$13="Ja", IF(VLOOKUP(B345,'(2) Gegevens per set'!B:V, 3, FALSE) = "", "", VLOOKUP(B345,'(2) Gegevens per set'!B:V, 3, FALSE)), "")</f>
        <v/>
      </c>
      <c r="F345" s="72" t="str">
        <f>IF($F$13="Ja", IF(VLOOKUP(B345,'(2) Gegevens per set'!B:V, 4, FALSE) = "", "", VLOOKUP(B345,'(2) Gegevens per set'!B:V, 4, FALSE)), "")</f>
        <v/>
      </c>
      <c r="G345" s="68" t="str">
        <f>IF($G$13="Ja", IF(VLOOKUP(B345,'(2) Gegevens per set'!B:V, 5, FALSE) = "", "", VLOOKUP(B345,'(2) Gegevens per set'!B:V, 5, FALSE)), "")</f>
        <v/>
      </c>
      <c r="H345" s="64" t="str">
        <f>IF($H$13="Ja", IF(VLOOKUP(B345,'(2) Gegevens per set'!B:V, 6, FALSE) = "", "", VLOOKUP(B345,'(2) Gegevens per set'!B:V, 6, FALSE)), "")</f>
        <v/>
      </c>
      <c r="I345" s="72" t="str">
        <f>IF($I$13="Ja", IF(VLOOKUP(B345,'(2) Gegevens per set'!B:V, 7, FALSE) = "", "", VLOOKUP(B345,'(2) Gegevens per set'!B:V, 7, FALSE)), "")</f>
        <v/>
      </c>
      <c r="J345" s="72" t="str">
        <f>IF($J$13="Ja", IF(VLOOKUP(B345,'(2) Gegevens per set'!B:V, 8, FALSE) = "", "", VLOOKUP(B345,'(2) Gegevens per set'!B:V, 8, FALSE)), "")</f>
        <v/>
      </c>
      <c r="K345" s="64" t="str">
        <f>IF($K$13="Ja", IF(VLOOKUP(B345,'(2) Gegevens per set'!B:V, 9, FALSE) = "", "", VLOOKUP(B345,'(2) Gegevens per set'!B:V, 9, FALSE)), "")</f>
        <v/>
      </c>
      <c r="L345" s="72" t="str">
        <f>IF($L$13="Ja", IF(VLOOKUP(B345,'(2) Gegevens per set'!B:V, 10, FALSE) = "", "", VLOOKUP(B345,'(2) Gegevens per set'!B:V, 10, FALSE)), "")</f>
        <v/>
      </c>
      <c r="M345" s="72" t="str">
        <f>IF($M$13="Ja", IF(VLOOKUP(B345,'(2) Gegevens per set'!B:V, 11, FALSE) = "", "", VLOOKUP(B345,'(2) Gegevens per set'!B:V, 11, FALSE)), "")</f>
        <v/>
      </c>
      <c r="N345" s="64" t="str">
        <f>IF($N$13="Ja", IF(VLOOKUP(B345,'(2) Gegevens per set'!B:V, 12, FALSE) = "", "", VLOOKUP(B345,'(2) Gegevens per set'!B:V, 12, FALSE)), "")</f>
        <v/>
      </c>
      <c r="O345" s="72" t="str">
        <f>IF($O$13="Ja", IF(VLOOKUP(B345,'(2) Gegevens per set'!B:V, 13, FALSE) = "", "", VLOOKUP(B345,'(2) Gegevens per set'!B:V, 13, FALSE)), "")</f>
        <v/>
      </c>
      <c r="P345" s="64" t="str">
        <f>IF($P$13="Ja", IF(VLOOKUP(B345,'(2) Gegevens per set'!B:V, 14, FALSE) = "", "", VLOOKUP(B345,'(2) Gegevens per set'!B:V, 14, FALSE)), "")</f>
        <v/>
      </c>
      <c r="Q345" s="72" t="str">
        <f>IF($Q$13="Ja", IF(VLOOKUP(B345,'(2) Gegevens per set'!B:V, 15, FALSE) = "", "", VLOOKUP(B345,'(2) Gegevens per set'!B:V, 15, FALSE)), "")</f>
        <v/>
      </c>
      <c r="R345" s="64" t="str">
        <f>IF($R$13="Ja", IF(VLOOKUP(B345,'(2) Gegevens per set'!B:V, 16, FALSE) = "", "", VLOOKUP(B345,'(2) Gegevens per set'!B:V, 16, FALSE)), "")</f>
        <v/>
      </c>
      <c r="S345" s="72" t="str">
        <f>IF($S$13="Ja", IF(VLOOKUP(B345,'(2) Gegevens per set'!B:V, 17, FALSE) = "", "", VLOOKUP(B345,'(2) Gegevens per set'!B:V, 17, FALSE)), "")</f>
        <v/>
      </c>
      <c r="T345" s="64" t="str">
        <f>IF($T$13="Ja", IF(VLOOKUP(B345,'(2) Gegevens per set'!B:V, 18, FALSE) = "", "", VLOOKUP(B345,'(2) Gegevens per set'!B:V, 18, FALSE)), "")</f>
        <v/>
      </c>
      <c r="U345" s="72" t="str">
        <f>IF($U$13="Ja", IF(VLOOKUP(B345,'(2) Gegevens per set'!B:V, 19, FALSE) = "", "", VLOOKUP(B345,'(2) Gegevens per set'!B:V, 19, FALSE)), "")</f>
        <v/>
      </c>
      <c r="V345" s="72" t="str">
        <f>IF($V$13="Ja", IF(VLOOKUP(B345,'(2) Gegevens per set'!B:V, 20, FALSE) = "", "", VLOOKUP(B345,'(2) Gegevens per set'!B:V, 20, FALSE)), "")</f>
        <v/>
      </c>
      <c r="W345" s="72" t="str">
        <f>IF($W$13="Ja", IF(VLOOKUP(B345,'(2) Gegevens per set'!B:V, 21, FALSE) = "", "", VLOOKUP(B345,'(2) Gegevens per set'!B:V, 21, FALSE)), "")</f>
        <v/>
      </c>
      <c r="X345" s="83" t="str" cm="1">
        <f t="array" ref="X345">IF($C$6&lt;&gt;"x","",IF(OR(E345:W345&lt;&gt;""),"x",""))</f>
        <v/>
      </c>
      <c r="Y345" s="83" t="str">
        <f>IF($C$8="x", IF(VLOOKUP(B345,'(2) Gegevens per set'!B:Y, 22, FALSE) = "", "", VLOOKUP(B345,'(2) Gegevens per set'!B:Y, 22, FALSE)), "")</f>
        <v/>
      </c>
      <c r="Z345" s="83" t="str">
        <f>IF($C$9="x", IF(VLOOKUP(B345,'(2) Gegevens per set'!B:Y, 23, FALSE) = "", "", VLOOKUP(B345,'(2) Gegevens per set'!B:Y, 23, FALSE)), "")</f>
        <v/>
      </c>
      <c r="AA345" s="83" t="str">
        <f>IF($C$7="x", IF(VLOOKUP(B345,'(2) Gegevens per set'!B:Y, 24, FALSE) = "", "", VLOOKUP(B345,'(2) Gegevens per set'!B:Y, 24, FALSE)), "")</f>
        <v/>
      </c>
    </row>
    <row r="346" spans="2:27" x14ac:dyDescent="0.25">
      <c r="B346" s="60" t="s">
        <v>414</v>
      </c>
      <c r="C346" s="30" t="s">
        <v>415</v>
      </c>
      <c r="D346" s="30"/>
      <c r="E346" s="72" t="str">
        <f>IF($E$13="Ja", IF(VLOOKUP(B346,'(2) Gegevens per set'!B:V, 3, FALSE) = "", "", VLOOKUP(B346,'(2) Gegevens per set'!B:V, 3, FALSE)), "")</f>
        <v/>
      </c>
      <c r="F346" s="72" t="str">
        <f>IF($F$13="Ja", IF(VLOOKUP(B346,'(2) Gegevens per set'!B:V, 4, FALSE) = "", "", VLOOKUP(B346,'(2) Gegevens per set'!B:V, 4, FALSE)), "")</f>
        <v/>
      </c>
      <c r="G346" s="68" t="str">
        <f>IF($G$13="Ja", IF(VLOOKUP(B346,'(2) Gegevens per set'!B:V, 5, FALSE) = "", "", VLOOKUP(B346,'(2) Gegevens per set'!B:V, 5, FALSE)), "")</f>
        <v/>
      </c>
      <c r="H346" s="64" t="str">
        <f>IF($H$13="Ja", IF(VLOOKUP(B346,'(2) Gegevens per set'!B:V, 6, FALSE) = "", "", VLOOKUP(B346,'(2) Gegevens per set'!B:V, 6, FALSE)), "")</f>
        <v/>
      </c>
      <c r="I346" s="72" t="str">
        <f>IF($I$13="Ja", IF(VLOOKUP(B346,'(2) Gegevens per set'!B:V, 7, FALSE) = "", "", VLOOKUP(B346,'(2) Gegevens per set'!B:V, 7, FALSE)), "")</f>
        <v/>
      </c>
      <c r="J346" s="72" t="str">
        <f>IF($J$13="Ja", IF(VLOOKUP(B346,'(2) Gegevens per set'!B:V, 8, FALSE) = "", "", VLOOKUP(B346,'(2) Gegevens per set'!B:V, 8, FALSE)), "")</f>
        <v/>
      </c>
      <c r="K346" s="64" t="str">
        <f>IF($K$13="Ja", IF(VLOOKUP(B346,'(2) Gegevens per set'!B:V, 9, FALSE) = "", "", VLOOKUP(B346,'(2) Gegevens per set'!B:V, 9, FALSE)), "")</f>
        <v/>
      </c>
      <c r="L346" s="72" t="str">
        <f>IF($L$13="Ja", IF(VLOOKUP(B346,'(2) Gegevens per set'!B:V, 10, FALSE) = "", "", VLOOKUP(B346,'(2) Gegevens per set'!B:V, 10, FALSE)), "")</f>
        <v/>
      </c>
      <c r="M346" s="72" t="str">
        <f>IF($M$13="Ja", IF(VLOOKUP(B346,'(2) Gegevens per set'!B:V, 11, FALSE) = "", "", VLOOKUP(B346,'(2) Gegevens per set'!B:V, 11, FALSE)), "")</f>
        <v/>
      </c>
      <c r="N346" s="64" t="str">
        <f>IF($N$13="Ja", IF(VLOOKUP(B346,'(2) Gegevens per set'!B:V, 12, FALSE) = "", "", VLOOKUP(B346,'(2) Gegevens per set'!B:V, 12, FALSE)), "")</f>
        <v/>
      </c>
      <c r="O346" s="72" t="str">
        <f>IF($O$13="Ja", IF(VLOOKUP(B346,'(2) Gegevens per set'!B:V, 13, FALSE) = "", "", VLOOKUP(B346,'(2) Gegevens per set'!B:V, 13, FALSE)), "")</f>
        <v/>
      </c>
      <c r="P346" s="64" t="str">
        <f>IF($P$13="Ja", IF(VLOOKUP(B346,'(2) Gegevens per set'!B:V, 14, FALSE) = "", "", VLOOKUP(B346,'(2) Gegevens per set'!B:V, 14, FALSE)), "")</f>
        <v/>
      </c>
      <c r="Q346" s="72" t="str">
        <f>IF($Q$13="Ja", IF(VLOOKUP(B346,'(2) Gegevens per set'!B:V, 15, FALSE) = "", "", VLOOKUP(B346,'(2) Gegevens per set'!B:V, 15, FALSE)), "")</f>
        <v/>
      </c>
      <c r="R346" s="64" t="str">
        <f>IF($R$13="Ja", IF(VLOOKUP(B346,'(2) Gegevens per set'!B:V, 16, FALSE) = "", "", VLOOKUP(B346,'(2) Gegevens per set'!B:V, 16, FALSE)), "")</f>
        <v/>
      </c>
      <c r="S346" s="72" t="str">
        <f>IF($S$13="Ja", IF(VLOOKUP(B346,'(2) Gegevens per set'!B:V, 17, FALSE) = "", "", VLOOKUP(B346,'(2) Gegevens per set'!B:V, 17, FALSE)), "")</f>
        <v/>
      </c>
      <c r="T346" s="64" t="str">
        <f>IF($T$13="Ja", IF(VLOOKUP(B346,'(2) Gegevens per set'!B:V, 18, FALSE) = "", "", VLOOKUP(B346,'(2) Gegevens per set'!B:V, 18, FALSE)), "")</f>
        <v/>
      </c>
      <c r="U346" s="72" t="str">
        <f>IF($U$13="Ja", IF(VLOOKUP(B346,'(2) Gegevens per set'!B:V, 19, FALSE) = "", "", VLOOKUP(B346,'(2) Gegevens per set'!B:V, 19, FALSE)), "")</f>
        <v/>
      </c>
      <c r="V346" s="72" t="str">
        <f>IF($V$13="Ja", IF(VLOOKUP(B346,'(2) Gegevens per set'!B:V, 20, FALSE) = "", "", VLOOKUP(B346,'(2) Gegevens per set'!B:V, 20, FALSE)), "")</f>
        <v/>
      </c>
      <c r="W346" s="72" t="str">
        <f>IF($W$13="Ja", IF(VLOOKUP(B346,'(2) Gegevens per set'!B:V, 21, FALSE) = "", "", VLOOKUP(B346,'(2) Gegevens per set'!B:V, 21, FALSE)), "")</f>
        <v/>
      </c>
      <c r="X346" s="83" t="str" cm="1">
        <f t="array" ref="X346">IF($C$6&lt;&gt;"x","",IF(OR(E346:W346&lt;&gt;""),"x",""))</f>
        <v/>
      </c>
      <c r="Y346" s="83" t="str">
        <f>IF($C$8="x", IF(VLOOKUP(B346,'(2) Gegevens per set'!B:Y, 22, FALSE) = "", "", VLOOKUP(B346,'(2) Gegevens per set'!B:Y, 22, FALSE)), "")</f>
        <v/>
      </c>
      <c r="Z346" s="83" t="str">
        <f>IF($C$9="x", IF(VLOOKUP(B346,'(2) Gegevens per set'!B:Y, 23, FALSE) = "", "", VLOOKUP(B346,'(2) Gegevens per set'!B:Y, 23, FALSE)), "")</f>
        <v/>
      </c>
      <c r="AA346" s="83" t="str">
        <f>IF($C$7="x", IF(VLOOKUP(B346,'(2) Gegevens per set'!B:Y, 24, FALSE) = "", "", VLOOKUP(B346,'(2) Gegevens per set'!B:Y, 24, FALSE)), "")</f>
        <v/>
      </c>
    </row>
    <row r="347" spans="2:27" x14ac:dyDescent="0.25">
      <c r="B347" s="60" t="s">
        <v>416</v>
      </c>
      <c r="C347" s="30" t="s">
        <v>417</v>
      </c>
      <c r="D347" s="30"/>
      <c r="E347" s="72" t="str">
        <f>IF($E$13="Ja", IF(VLOOKUP(B347,'(2) Gegevens per set'!B:V, 3, FALSE) = "", "", VLOOKUP(B347,'(2) Gegevens per set'!B:V, 3, FALSE)), "")</f>
        <v/>
      </c>
      <c r="F347" s="72" t="str">
        <f>IF($F$13="Ja", IF(VLOOKUP(B347,'(2) Gegevens per set'!B:V, 4, FALSE) = "", "", VLOOKUP(B347,'(2) Gegevens per set'!B:V, 4, FALSE)), "")</f>
        <v/>
      </c>
      <c r="G347" s="68" t="str">
        <f>IF($G$13="Ja", IF(VLOOKUP(B347,'(2) Gegevens per set'!B:V, 5, FALSE) = "", "", VLOOKUP(B347,'(2) Gegevens per set'!B:V, 5, FALSE)), "")</f>
        <v/>
      </c>
      <c r="H347" s="64" t="str">
        <f>IF($H$13="Ja", IF(VLOOKUP(B347,'(2) Gegevens per set'!B:V, 6, FALSE) = "", "", VLOOKUP(B347,'(2) Gegevens per set'!B:V, 6, FALSE)), "")</f>
        <v/>
      </c>
      <c r="I347" s="72" t="str">
        <f>IF($I$13="Ja", IF(VLOOKUP(B347,'(2) Gegevens per set'!B:V, 7, FALSE) = "", "", VLOOKUP(B347,'(2) Gegevens per set'!B:V, 7, FALSE)), "")</f>
        <v/>
      </c>
      <c r="J347" s="72" t="str">
        <f>IF($J$13="Ja", IF(VLOOKUP(B347,'(2) Gegevens per set'!B:V, 8, FALSE) = "", "", VLOOKUP(B347,'(2) Gegevens per set'!B:V, 8, FALSE)), "")</f>
        <v/>
      </c>
      <c r="K347" s="64" t="str">
        <f>IF($K$13="Ja", IF(VLOOKUP(B347,'(2) Gegevens per set'!B:V, 9, FALSE) = "", "", VLOOKUP(B347,'(2) Gegevens per set'!B:V, 9, FALSE)), "")</f>
        <v/>
      </c>
      <c r="L347" s="72" t="str">
        <f>IF($L$13="Ja", IF(VLOOKUP(B347,'(2) Gegevens per set'!B:V, 10, FALSE) = "", "", VLOOKUP(B347,'(2) Gegevens per set'!B:V, 10, FALSE)), "")</f>
        <v/>
      </c>
      <c r="M347" s="72" t="str">
        <f>IF($M$13="Ja", IF(VLOOKUP(B347,'(2) Gegevens per set'!B:V, 11, FALSE) = "", "", VLOOKUP(B347,'(2) Gegevens per set'!B:V, 11, FALSE)), "")</f>
        <v/>
      </c>
      <c r="N347" s="64" t="str">
        <f>IF($N$13="Ja", IF(VLOOKUP(B347,'(2) Gegevens per set'!B:V, 12, FALSE) = "", "", VLOOKUP(B347,'(2) Gegevens per set'!B:V, 12, FALSE)), "")</f>
        <v/>
      </c>
      <c r="O347" s="72" t="str">
        <f>IF($O$13="Ja", IF(VLOOKUP(B347,'(2) Gegevens per set'!B:V, 13, FALSE) = "", "", VLOOKUP(B347,'(2) Gegevens per set'!B:V, 13, FALSE)), "")</f>
        <v/>
      </c>
      <c r="P347" s="64" t="str">
        <f>IF($P$13="Ja", IF(VLOOKUP(B347,'(2) Gegevens per set'!B:V, 14, FALSE) = "", "", VLOOKUP(B347,'(2) Gegevens per set'!B:V, 14, FALSE)), "")</f>
        <v/>
      </c>
      <c r="Q347" s="72" t="str">
        <f>IF($Q$13="Ja", IF(VLOOKUP(B347,'(2) Gegevens per set'!B:V, 15, FALSE) = "", "", VLOOKUP(B347,'(2) Gegevens per set'!B:V, 15, FALSE)), "")</f>
        <v/>
      </c>
      <c r="R347" s="64" t="str">
        <f>IF($R$13="Ja", IF(VLOOKUP(B347,'(2) Gegevens per set'!B:V, 16, FALSE) = "", "", VLOOKUP(B347,'(2) Gegevens per set'!B:V, 16, FALSE)), "")</f>
        <v/>
      </c>
      <c r="S347" s="72" t="str">
        <f>IF($S$13="Ja", IF(VLOOKUP(B347,'(2) Gegevens per set'!B:V, 17, FALSE) = "", "", VLOOKUP(B347,'(2) Gegevens per set'!B:V, 17, FALSE)), "")</f>
        <v/>
      </c>
      <c r="T347" s="64" t="str">
        <f>IF($T$13="Ja", IF(VLOOKUP(B347,'(2) Gegevens per set'!B:V, 18, FALSE) = "", "", VLOOKUP(B347,'(2) Gegevens per set'!B:V, 18, FALSE)), "")</f>
        <v/>
      </c>
      <c r="U347" s="72" t="str">
        <f>IF($U$13="Ja", IF(VLOOKUP(B347,'(2) Gegevens per set'!B:V, 19, FALSE) = "", "", VLOOKUP(B347,'(2) Gegevens per set'!B:V, 19, FALSE)), "")</f>
        <v/>
      </c>
      <c r="V347" s="72" t="str">
        <f>IF($V$13="Ja", IF(VLOOKUP(B347,'(2) Gegevens per set'!B:V, 20, FALSE) = "", "", VLOOKUP(B347,'(2) Gegevens per set'!B:V, 20, FALSE)), "")</f>
        <v/>
      </c>
      <c r="W347" s="72" t="str">
        <f>IF($W$13="Ja", IF(VLOOKUP(B347,'(2) Gegevens per set'!B:V, 21, FALSE) = "", "", VLOOKUP(B347,'(2) Gegevens per set'!B:V, 21, FALSE)), "")</f>
        <v/>
      </c>
      <c r="X347" s="83" t="str" cm="1">
        <f t="array" ref="X347">IF($C$6&lt;&gt;"x","",IF(OR(E347:W347&lt;&gt;""),"x",""))</f>
        <v/>
      </c>
      <c r="Y347" s="83" t="str">
        <f>IF($C$8="x", IF(VLOOKUP(B347,'(2) Gegevens per set'!B:Y, 22, FALSE) = "", "", VLOOKUP(B347,'(2) Gegevens per set'!B:Y, 22, FALSE)), "")</f>
        <v/>
      </c>
      <c r="Z347" s="83" t="str">
        <f>IF($C$9="x", IF(VLOOKUP(B347,'(2) Gegevens per set'!B:Y, 23, FALSE) = "", "", VLOOKUP(B347,'(2) Gegevens per set'!B:Y, 23, FALSE)), "")</f>
        <v/>
      </c>
      <c r="AA347" s="83" t="str">
        <f>IF($C$7="x", IF(VLOOKUP(B347,'(2) Gegevens per set'!B:Y, 24, FALSE) = "", "", VLOOKUP(B347,'(2) Gegevens per set'!B:Y, 24, FALSE)), "")</f>
        <v/>
      </c>
    </row>
    <row r="348" spans="2:27" x14ac:dyDescent="0.25">
      <c r="B348" s="60" t="s">
        <v>418</v>
      </c>
      <c r="C348" s="30" t="s">
        <v>419</v>
      </c>
      <c r="D348" s="30"/>
      <c r="E348" s="72" t="str">
        <f>IF($E$13="Ja", IF(VLOOKUP(B348,'(2) Gegevens per set'!B:V, 3, FALSE) = "", "", VLOOKUP(B348,'(2) Gegevens per set'!B:V, 3, FALSE)), "")</f>
        <v/>
      </c>
      <c r="F348" s="72" t="str">
        <f>IF($F$13="Ja", IF(VLOOKUP(B348,'(2) Gegevens per set'!B:V, 4, FALSE) = "", "", VLOOKUP(B348,'(2) Gegevens per set'!B:V, 4, FALSE)), "")</f>
        <v/>
      </c>
      <c r="G348" s="68" t="str">
        <f>IF($G$13="Ja", IF(VLOOKUP(B348,'(2) Gegevens per set'!B:V, 5, FALSE) = "", "", VLOOKUP(B348,'(2) Gegevens per set'!B:V, 5, FALSE)), "")</f>
        <v/>
      </c>
      <c r="H348" s="64" t="str">
        <f>IF($H$13="Ja", IF(VLOOKUP(B348,'(2) Gegevens per set'!B:V, 6, FALSE) = "", "", VLOOKUP(B348,'(2) Gegevens per set'!B:V, 6, FALSE)), "")</f>
        <v/>
      </c>
      <c r="I348" s="72" t="str">
        <f>IF($I$13="Ja", IF(VLOOKUP(B348,'(2) Gegevens per set'!B:V, 7, FALSE) = "", "", VLOOKUP(B348,'(2) Gegevens per set'!B:V, 7, FALSE)), "")</f>
        <v/>
      </c>
      <c r="J348" s="72" t="str">
        <f>IF($J$13="Ja", IF(VLOOKUP(B348,'(2) Gegevens per set'!B:V, 8, FALSE) = "", "", VLOOKUP(B348,'(2) Gegevens per set'!B:V, 8, FALSE)), "")</f>
        <v/>
      </c>
      <c r="K348" s="64" t="str">
        <f>IF($K$13="Ja", IF(VLOOKUP(B348,'(2) Gegevens per set'!B:V, 9, FALSE) = "", "", VLOOKUP(B348,'(2) Gegevens per set'!B:V, 9, FALSE)), "")</f>
        <v/>
      </c>
      <c r="L348" s="72" t="str">
        <f>IF($L$13="Ja", IF(VLOOKUP(B348,'(2) Gegevens per set'!B:V, 10, FALSE) = "", "", VLOOKUP(B348,'(2) Gegevens per set'!B:V, 10, FALSE)), "")</f>
        <v/>
      </c>
      <c r="M348" s="72" t="str">
        <f>IF($M$13="Ja", IF(VLOOKUP(B348,'(2) Gegevens per set'!B:V, 11, FALSE) = "", "", VLOOKUP(B348,'(2) Gegevens per set'!B:V, 11, FALSE)), "")</f>
        <v/>
      </c>
      <c r="N348" s="64" t="str">
        <f>IF($N$13="Ja", IF(VLOOKUP(B348,'(2) Gegevens per set'!B:V, 12, FALSE) = "", "", VLOOKUP(B348,'(2) Gegevens per set'!B:V, 12, FALSE)), "")</f>
        <v/>
      </c>
      <c r="O348" s="72" t="str">
        <f>IF($O$13="Ja", IF(VLOOKUP(B348,'(2) Gegevens per set'!B:V, 13, FALSE) = "", "", VLOOKUP(B348,'(2) Gegevens per set'!B:V, 13, FALSE)), "")</f>
        <v/>
      </c>
      <c r="P348" s="64" t="str">
        <f>IF($P$13="Ja", IF(VLOOKUP(B348,'(2) Gegevens per set'!B:V, 14, FALSE) = "", "", VLOOKUP(B348,'(2) Gegevens per set'!B:V, 14, FALSE)), "")</f>
        <v/>
      </c>
      <c r="Q348" s="72" t="str">
        <f>IF($Q$13="Ja", IF(VLOOKUP(B348,'(2) Gegevens per set'!B:V, 15, FALSE) = "", "", VLOOKUP(B348,'(2) Gegevens per set'!B:V, 15, FALSE)), "")</f>
        <v/>
      </c>
      <c r="R348" s="64" t="str">
        <f>IF($R$13="Ja", IF(VLOOKUP(B348,'(2) Gegevens per set'!B:V, 16, FALSE) = "", "", VLOOKUP(B348,'(2) Gegevens per set'!B:V, 16, FALSE)), "")</f>
        <v/>
      </c>
      <c r="S348" s="72" t="str">
        <f>IF($S$13="Ja", IF(VLOOKUP(B348,'(2) Gegevens per set'!B:V, 17, FALSE) = "", "", VLOOKUP(B348,'(2) Gegevens per set'!B:V, 17, FALSE)), "")</f>
        <v/>
      </c>
      <c r="T348" s="64" t="str">
        <f>IF($T$13="Ja", IF(VLOOKUP(B348,'(2) Gegevens per set'!B:V, 18, FALSE) = "", "", VLOOKUP(B348,'(2) Gegevens per set'!B:V, 18, FALSE)), "")</f>
        <v/>
      </c>
      <c r="U348" s="72" t="str">
        <f>IF($U$13="Ja", IF(VLOOKUP(B348,'(2) Gegevens per set'!B:V, 19, FALSE) = "", "", VLOOKUP(B348,'(2) Gegevens per set'!B:V, 19, FALSE)), "")</f>
        <v/>
      </c>
      <c r="V348" s="72" t="str">
        <f>IF($V$13="Ja", IF(VLOOKUP(B348,'(2) Gegevens per set'!B:V, 20, FALSE) = "", "", VLOOKUP(B348,'(2) Gegevens per set'!B:V, 20, FALSE)), "")</f>
        <v/>
      </c>
      <c r="W348" s="72" t="str">
        <f>IF($W$13="Ja", IF(VLOOKUP(B348,'(2) Gegevens per set'!B:V, 21, FALSE) = "", "", VLOOKUP(B348,'(2) Gegevens per set'!B:V, 21, FALSE)), "")</f>
        <v/>
      </c>
      <c r="X348" s="83" t="str" cm="1">
        <f t="array" ref="X348">IF($C$6&lt;&gt;"x","",IF(OR(E348:W348&lt;&gt;""),"x",""))</f>
        <v/>
      </c>
      <c r="Y348" s="83" t="str">
        <f>IF($C$8="x", IF(VLOOKUP(B348,'(2) Gegevens per set'!B:Y, 22, FALSE) = "", "", VLOOKUP(B348,'(2) Gegevens per set'!B:Y, 22, FALSE)), "")</f>
        <v/>
      </c>
      <c r="Z348" s="83" t="str">
        <f>IF($C$9="x", IF(VLOOKUP(B348,'(2) Gegevens per set'!B:Y, 23, FALSE) = "", "", VLOOKUP(B348,'(2) Gegevens per set'!B:Y, 23, FALSE)), "")</f>
        <v/>
      </c>
      <c r="AA348" s="83" t="str">
        <f>IF($C$7="x", IF(VLOOKUP(B348,'(2) Gegevens per set'!B:Y, 24, FALSE) = "", "", VLOOKUP(B348,'(2) Gegevens per set'!B:Y, 24, FALSE)), "")</f>
        <v/>
      </c>
    </row>
    <row r="349" spans="2:27" x14ac:dyDescent="0.25">
      <c r="B349" s="60" t="s">
        <v>420</v>
      </c>
      <c r="C349" s="30" t="s">
        <v>421</v>
      </c>
      <c r="D349" s="30"/>
      <c r="E349" s="72" t="str">
        <f>IF($E$13="Ja", IF(VLOOKUP(B349,'(2) Gegevens per set'!B:V, 3, FALSE) = "", "", VLOOKUP(B349,'(2) Gegevens per set'!B:V, 3, FALSE)), "")</f>
        <v/>
      </c>
      <c r="F349" s="72" t="str">
        <f>IF($F$13="Ja", IF(VLOOKUP(B349,'(2) Gegevens per set'!B:V, 4, FALSE) = "", "", VLOOKUP(B349,'(2) Gegevens per set'!B:V, 4, FALSE)), "")</f>
        <v/>
      </c>
      <c r="G349" s="68" t="str">
        <f>IF($G$13="Ja", IF(VLOOKUP(B349,'(2) Gegevens per set'!B:V, 5, FALSE) = "", "", VLOOKUP(B349,'(2) Gegevens per set'!B:V, 5, FALSE)), "")</f>
        <v/>
      </c>
      <c r="H349" s="64" t="str">
        <f>IF($H$13="Ja", IF(VLOOKUP(B349,'(2) Gegevens per set'!B:V, 6, FALSE) = "", "", VLOOKUP(B349,'(2) Gegevens per set'!B:V, 6, FALSE)), "")</f>
        <v/>
      </c>
      <c r="I349" s="72" t="str">
        <f>IF($I$13="Ja", IF(VLOOKUP(B349,'(2) Gegevens per set'!B:V, 7, FALSE) = "", "", VLOOKUP(B349,'(2) Gegevens per set'!B:V, 7, FALSE)), "")</f>
        <v/>
      </c>
      <c r="J349" s="72" t="str">
        <f>IF($J$13="Ja", IF(VLOOKUP(B349,'(2) Gegevens per set'!B:V, 8, FALSE) = "", "", VLOOKUP(B349,'(2) Gegevens per set'!B:V, 8, FALSE)), "")</f>
        <v/>
      </c>
      <c r="K349" s="64" t="str">
        <f>IF($K$13="Ja", IF(VLOOKUP(B349,'(2) Gegevens per set'!B:V, 9, FALSE) = "", "", VLOOKUP(B349,'(2) Gegevens per set'!B:V, 9, FALSE)), "")</f>
        <v/>
      </c>
      <c r="L349" s="72" t="str">
        <f>IF($L$13="Ja", IF(VLOOKUP(B349,'(2) Gegevens per set'!B:V, 10, FALSE) = "", "", VLOOKUP(B349,'(2) Gegevens per set'!B:V, 10, FALSE)), "")</f>
        <v/>
      </c>
      <c r="M349" s="72" t="str">
        <f>IF($M$13="Ja", IF(VLOOKUP(B349,'(2) Gegevens per set'!B:V, 11, FALSE) = "", "", VLOOKUP(B349,'(2) Gegevens per set'!B:V, 11, FALSE)), "")</f>
        <v/>
      </c>
      <c r="N349" s="64" t="str">
        <f>IF($N$13="Ja", IF(VLOOKUP(B349,'(2) Gegevens per set'!B:V, 12, FALSE) = "", "", VLOOKUP(B349,'(2) Gegevens per set'!B:V, 12, FALSE)), "")</f>
        <v/>
      </c>
      <c r="O349" s="72" t="str">
        <f>IF($O$13="Ja", IF(VLOOKUP(B349,'(2) Gegevens per set'!B:V, 13, FALSE) = "", "", VLOOKUP(B349,'(2) Gegevens per set'!B:V, 13, FALSE)), "")</f>
        <v/>
      </c>
      <c r="P349" s="64" t="str">
        <f>IF($P$13="Ja", IF(VLOOKUP(B349,'(2) Gegevens per set'!B:V, 14, FALSE) = "", "", VLOOKUP(B349,'(2) Gegevens per set'!B:V, 14, FALSE)), "")</f>
        <v/>
      </c>
      <c r="Q349" s="72" t="str">
        <f>IF($Q$13="Ja", IF(VLOOKUP(B349,'(2) Gegevens per set'!B:V, 15, FALSE) = "", "", VLOOKUP(B349,'(2) Gegevens per set'!B:V, 15, FALSE)), "")</f>
        <v/>
      </c>
      <c r="R349" s="64" t="str">
        <f>IF($R$13="Ja", IF(VLOOKUP(B349,'(2) Gegevens per set'!B:V, 16, FALSE) = "", "", VLOOKUP(B349,'(2) Gegevens per set'!B:V, 16, FALSE)), "")</f>
        <v/>
      </c>
      <c r="S349" s="72" t="str">
        <f>IF($S$13="Ja", IF(VLOOKUP(B349,'(2) Gegevens per set'!B:V, 17, FALSE) = "", "", VLOOKUP(B349,'(2) Gegevens per set'!B:V, 17, FALSE)), "")</f>
        <v/>
      </c>
      <c r="T349" s="64" t="str">
        <f>IF($T$13="Ja", IF(VLOOKUP(B349,'(2) Gegevens per set'!B:V, 18, FALSE) = "", "", VLOOKUP(B349,'(2) Gegevens per set'!B:V, 18, FALSE)), "")</f>
        <v/>
      </c>
      <c r="U349" s="72" t="str">
        <f>IF($U$13="Ja", IF(VLOOKUP(B349,'(2) Gegevens per set'!B:V, 19, FALSE) = "", "", VLOOKUP(B349,'(2) Gegevens per set'!B:V, 19, FALSE)), "")</f>
        <v/>
      </c>
      <c r="V349" s="72" t="str">
        <f>IF($V$13="Ja", IF(VLOOKUP(B349,'(2) Gegevens per set'!B:V, 20, FALSE) = "", "", VLOOKUP(B349,'(2) Gegevens per set'!B:V, 20, FALSE)), "")</f>
        <v/>
      </c>
      <c r="W349" s="72" t="str">
        <f>IF($W$13="Ja", IF(VLOOKUP(B349,'(2) Gegevens per set'!B:V, 21, FALSE) = "", "", VLOOKUP(B349,'(2) Gegevens per set'!B:V, 21, FALSE)), "")</f>
        <v/>
      </c>
      <c r="X349" s="83" t="str" cm="1">
        <f t="array" ref="X349">IF($C$6&lt;&gt;"x","",IF(OR(E349:W349&lt;&gt;""),"x",""))</f>
        <v/>
      </c>
      <c r="Y349" s="83" t="str">
        <f>IF($C$8="x", IF(VLOOKUP(B349,'(2) Gegevens per set'!B:Y, 22, FALSE) = "", "", VLOOKUP(B349,'(2) Gegevens per set'!B:Y, 22, FALSE)), "")</f>
        <v/>
      </c>
      <c r="Z349" s="83" t="str">
        <f>IF($C$9="x", IF(VLOOKUP(B349,'(2) Gegevens per set'!B:Y, 23, FALSE) = "", "", VLOOKUP(B349,'(2) Gegevens per set'!B:Y, 23, FALSE)), "")</f>
        <v/>
      </c>
      <c r="AA349" s="83" t="str">
        <f>IF($C$7="x", IF(VLOOKUP(B349,'(2) Gegevens per set'!B:Y, 24, FALSE) = "", "", VLOOKUP(B349,'(2) Gegevens per set'!B:Y, 24, FALSE)), "")</f>
        <v/>
      </c>
    </row>
    <row r="350" spans="2:27" x14ac:dyDescent="0.25">
      <c r="B350" s="60" t="s">
        <v>422</v>
      </c>
      <c r="C350" s="30" t="s">
        <v>423</v>
      </c>
      <c r="D350" s="30"/>
      <c r="E350" s="72" t="str">
        <f>IF($E$13="Ja", IF(VLOOKUP(B350,'(2) Gegevens per set'!B:V, 3, FALSE) = "", "", VLOOKUP(B350,'(2) Gegevens per set'!B:V, 3, FALSE)), "")</f>
        <v/>
      </c>
      <c r="F350" s="72" t="str">
        <f>IF($F$13="Ja", IF(VLOOKUP(B350,'(2) Gegevens per set'!B:V, 4, FALSE) = "", "", VLOOKUP(B350,'(2) Gegevens per set'!B:V, 4, FALSE)), "")</f>
        <v/>
      </c>
      <c r="G350" s="68" t="str">
        <f>IF($G$13="Ja", IF(VLOOKUP(B350,'(2) Gegevens per set'!B:V, 5, FALSE) = "", "", VLOOKUP(B350,'(2) Gegevens per set'!B:V, 5, FALSE)), "")</f>
        <v/>
      </c>
      <c r="H350" s="64" t="str">
        <f>IF($H$13="Ja", IF(VLOOKUP(B350,'(2) Gegevens per set'!B:V, 6, FALSE) = "", "", VLOOKUP(B350,'(2) Gegevens per set'!B:V, 6, FALSE)), "")</f>
        <v/>
      </c>
      <c r="I350" s="72" t="str">
        <f>IF($I$13="Ja", IF(VLOOKUP(B350,'(2) Gegevens per set'!B:V, 7, FALSE) = "", "", VLOOKUP(B350,'(2) Gegevens per set'!B:V, 7, FALSE)), "")</f>
        <v/>
      </c>
      <c r="J350" s="72" t="str">
        <f>IF($J$13="Ja", IF(VLOOKUP(B350,'(2) Gegevens per set'!B:V, 8, FALSE) = "", "", VLOOKUP(B350,'(2) Gegevens per set'!B:V, 8, FALSE)), "")</f>
        <v/>
      </c>
      <c r="K350" s="64" t="str">
        <f>IF($K$13="Ja", IF(VLOOKUP(B350,'(2) Gegevens per set'!B:V, 9, FALSE) = "", "", VLOOKUP(B350,'(2) Gegevens per set'!B:V, 9, FALSE)), "")</f>
        <v/>
      </c>
      <c r="L350" s="72" t="str">
        <f>IF($L$13="Ja", IF(VLOOKUP(B350,'(2) Gegevens per set'!B:V, 10, FALSE) = "", "", VLOOKUP(B350,'(2) Gegevens per set'!B:V, 10, FALSE)), "")</f>
        <v/>
      </c>
      <c r="M350" s="72" t="str">
        <f>IF($M$13="Ja", IF(VLOOKUP(B350,'(2) Gegevens per set'!B:V, 11, FALSE) = "", "", VLOOKUP(B350,'(2) Gegevens per set'!B:V, 11, FALSE)), "")</f>
        <v/>
      </c>
      <c r="N350" s="64" t="str">
        <f>IF($N$13="Ja", IF(VLOOKUP(B350,'(2) Gegevens per set'!B:V, 12, FALSE) = "", "", VLOOKUP(B350,'(2) Gegevens per set'!B:V, 12, FALSE)), "")</f>
        <v/>
      </c>
      <c r="O350" s="72" t="str">
        <f>IF($O$13="Ja", IF(VLOOKUP(B350,'(2) Gegevens per set'!B:V, 13, FALSE) = "", "", VLOOKUP(B350,'(2) Gegevens per set'!B:V, 13, FALSE)), "")</f>
        <v/>
      </c>
      <c r="P350" s="64" t="str">
        <f>IF($P$13="Ja", IF(VLOOKUP(B350,'(2) Gegevens per set'!B:V, 14, FALSE) = "", "", VLOOKUP(B350,'(2) Gegevens per set'!B:V, 14, FALSE)), "")</f>
        <v/>
      </c>
      <c r="Q350" s="72" t="str">
        <f>IF($Q$13="Ja", IF(VLOOKUP(B350,'(2) Gegevens per set'!B:V, 15, FALSE) = "", "", VLOOKUP(B350,'(2) Gegevens per set'!B:V, 15, FALSE)), "")</f>
        <v/>
      </c>
      <c r="R350" s="64" t="str">
        <f>IF($R$13="Ja", IF(VLOOKUP(B350,'(2) Gegevens per set'!B:V, 16, FALSE) = "", "", VLOOKUP(B350,'(2) Gegevens per set'!B:V, 16, FALSE)), "")</f>
        <v/>
      </c>
      <c r="S350" s="72" t="str">
        <f>IF($S$13="Ja", IF(VLOOKUP(B350,'(2) Gegevens per set'!B:V, 17, FALSE) = "", "", VLOOKUP(B350,'(2) Gegevens per set'!B:V, 17, FALSE)), "")</f>
        <v/>
      </c>
      <c r="T350" s="64" t="str">
        <f>IF($T$13="Ja", IF(VLOOKUP(B350,'(2) Gegevens per set'!B:V, 18, FALSE) = "", "", VLOOKUP(B350,'(2) Gegevens per set'!B:V, 18, FALSE)), "")</f>
        <v/>
      </c>
      <c r="U350" s="72" t="str">
        <f>IF($U$13="Ja", IF(VLOOKUP(B350,'(2) Gegevens per set'!B:V, 19, FALSE) = "", "", VLOOKUP(B350,'(2) Gegevens per set'!B:V, 19, FALSE)), "")</f>
        <v/>
      </c>
      <c r="V350" s="72" t="str">
        <f>IF($V$13="Ja", IF(VLOOKUP(B350,'(2) Gegevens per set'!B:V, 20, FALSE) = "", "", VLOOKUP(B350,'(2) Gegevens per set'!B:V, 20, FALSE)), "")</f>
        <v/>
      </c>
      <c r="W350" s="72" t="str">
        <f>IF($W$13="Ja", IF(VLOOKUP(B350,'(2) Gegevens per set'!B:V, 21, FALSE) = "", "", VLOOKUP(B350,'(2) Gegevens per set'!B:V, 21, FALSE)), "")</f>
        <v/>
      </c>
      <c r="X350" s="83" t="str" cm="1">
        <f t="array" ref="X350">IF($C$6&lt;&gt;"x","",IF(OR(E350:W350&lt;&gt;""),"x",""))</f>
        <v/>
      </c>
      <c r="Y350" s="83" t="str">
        <f>IF($C$8="x", IF(VLOOKUP(B350,'(2) Gegevens per set'!B:Y, 22, FALSE) = "", "", VLOOKUP(B350,'(2) Gegevens per set'!B:Y, 22, FALSE)), "")</f>
        <v/>
      </c>
      <c r="Z350" s="83" t="str">
        <f>IF($C$9="x", IF(VLOOKUP(B350,'(2) Gegevens per set'!B:Y, 23, FALSE) = "", "", VLOOKUP(B350,'(2) Gegevens per set'!B:Y, 23, FALSE)), "")</f>
        <v/>
      </c>
      <c r="AA350" s="83" t="str">
        <f>IF($C$7="x", IF(VLOOKUP(B350,'(2) Gegevens per set'!B:Y, 24, FALSE) = "", "", VLOOKUP(B350,'(2) Gegevens per set'!B:Y, 24, FALSE)), "")</f>
        <v/>
      </c>
    </row>
    <row r="351" spans="2:27" x14ac:dyDescent="0.25">
      <c r="B351" s="60" t="s">
        <v>424</v>
      </c>
      <c r="C351" s="30" t="s">
        <v>425</v>
      </c>
      <c r="D351" s="30"/>
      <c r="E351" s="72" t="str">
        <f>IF($E$13="Ja", IF(VLOOKUP(B351,'(2) Gegevens per set'!B:V, 3, FALSE) = "", "", VLOOKUP(B351,'(2) Gegevens per set'!B:V, 3, FALSE)), "")</f>
        <v/>
      </c>
      <c r="F351" s="72" t="str">
        <f>IF($F$13="Ja", IF(VLOOKUP(B351,'(2) Gegevens per set'!B:V, 4, FALSE) = "", "", VLOOKUP(B351,'(2) Gegevens per set'!B:V, 4, FALSE)), "")</f>
        <v/>
      </c>
      <c r="G351" s="68" t="str">
        <f>IF($G$13="Ja", IF(VLOOKUP(B351,'(2) Gegevens per set'!B:V, 5, FALSE) = "", "", VLOOKUP(B351,'(2) Gegevens per set'!B:V, 5, FALSE)), "")</f>
        <v/>
      </c>
      <c r="H351" s="64" t="str">
        <f>IF($H$13="Ja", IF(VLOOKUP(B351,'(2) Gegevens per set'!B:V, 6, FALSE) = "", "", VLOOKUP(B351,'(2) Gegevens per set'!B:V, 6, FALSE)), "")</f>
        <v/>
      </c>
      <c r="I351" s="72" t="str">
        <f>IF($I$13="Ja", IF(VLOOKUP(B351,'(2) Gegevens per set'!B:V, 7, FALSE) = "", "", VLOOKUP(B351,'(2) Gegevens per set'!B:V, 7, FALSE)), "")</f>
        <v/>
      </c>
      <c r="J351" s="72" t="str">
        <f>IF($J$13="Ja", IF(VLOOKUP(B351,'(2) Gegevens per set'!B:V, 8, FALSE) = "", "", VLOOKUP(B351,'(2) Gegevens per set'!B:V, 8, FALSE)), "")</f>
        <v/>
      </c>
      <c r="K351" s="64" t="str">
        <f>IF($K$13="Ja", IF(VLOOKUP(B351,'(2) Gegevens per set'!B:V, 9, FALSE) = "", "", VLOOKUP(B351,'(2) Gegevens per set'!B:V, 9, FALSE)), "")</f>
        <v/>
      </c>
      <c r="L351" s="72" t="str">
        <f>IF($L$13="Ja", IF(VLOOKUP(B351,'(2) Gegevens per set'!B:V, 10, FALSE) = "", "", VLOOKUP(B351,'(2) Gegevens per set'!B:V, 10, FALSE)), "")</f>
        <v/>
      </c>
      <c r="M351" s="72" t="str">
        <f>IF($M$13="Ja", IF(VLOOKUP(B351,'(2) Gegevens per set'!B:V, 11, FALSE) = "", "", VLOOKUP(B351,'(2) Gegevens per set'!B:V, 11, FALSE)), "")</f>
        <v/>
      </c>
      <c r="N351" s="64" t="str">
        <f>IF($N$13="Ja", IF(VLOOKUP(B351,'(2) Gegevens per set'!B:V, 12, FALSE) = "", "", VLOOKUP(B351,'(2) Gegevens per set'!B:V, 12, FALSE)), "")</f>
        <v/>
      </c>
      <c r="O351" s="72" t="str">
        <f>IF($O$13="Ja", IF(VLOOKUP(B351,'(2) Gegevens per set'!B:V, 13, FALSE) = "", "", VLOOKUP(B351,'(2) Gegevens per set'!B:V, 13, FALSE)), "")</f>
        <v/>
      </c>
      <c r="P351" s="64" t="str">
        <f>IF($P$13="Ja", IF(VLOOKUP(B351,'(2) Gegevens per set'!B:V, 14, FALSE) = "", "", VLOOKUP(B351,'(2) Gegevens per set'!B:V, 14, FALSE)), "")</f>
        <v/>
      </c>
      <c r="Q351" s="72" t="str">
        <f>IF($Q$13="Ja", IF(VLOOKUP(B351,'(2) Gegevens per set'!B:V, 15, FALSE) = "", "", VLOOKUP(B351,'(2) Gegevens per set'!B:V, 15, FALSE)), "")</f>
        <v/>
      </c>
      <c r="R351" s="64" t="str">
        <f>IF($R$13="Ja", IF(VLOOKUP(B351,'(2) Gegevens per set'!B:V, 16, FALSE) = "", "", VLOOKUP(B351,'(2) Gegevens per set'!B:V, 16, FALSE)), "")</f>
        <v/>
      </c>
      <c r="S351" s="72" t="str">
        <f>IF($S$13="Ja", IF(VLOOKUP(B351,'(2) Gegevens per set'!B:V, 17, FALSE) = "", "", VLOOKUP(B351,'(2) Gegevens per set'!B:V, 17, FALSE)), "")</f>
        <v/>
      </c>
      <c r="T351" s="64" t="str">
        <f>IF($T$13="Ja", IF(VLOOKUP(B351,'(2) Gegevens per set'!B:V, 18, FALSE) = "", "", VLOOKUP(B351,'(2) Gegevens per set'!B:V, 18, FALSE)), "")</f>
        <v/>
      </c>
      <c r="U351" s="72" t="str">
        <f>IF($U$13="Ja", IF(VLOOKUP(B351,'(2) Gegevens per set'!B:V, 19, FALSE) = "", "", VLOOKUP(B351,'(2) Gegevens per set'!B:V, 19, FALSE)), "")</f>
        <v/>
      </c>
      <c r="V351" s="72" t="str">
        <f>IF($V$13="Ja", IF(VLOOKUP(B351,'(2) Gegevens per set'!B:V, 20, FALSE) = "", "", VLOOKUP(B351,'(2) Gegevens per set'!B:V, 20, FALSE)), "")</f>
        <v/>
      </c>
      <c r="W351" s="72" t="str">
        <f>IF($W$13="Ja", IF(VLOOKUP(B351,'(2) Gegevens per set'!B:V, 21, FALSE) = "", "", VLOOKUP(B351,'(2) Gegevens per set'!B:V, 21, FALSE)), "")</f>
        <v/>
      </c>
      <c r="X351" s="83" t="str" cm="1">
        <f t="array" ref="X351">IF($C$6&lt;&gt;"x","",IF(OR(E351:W351&lt;&gt;""),"x",""))</f>
        <v/>
      </c>
      <c r="Y351" s="83" t="str">
        <f>IF($C$8="x", IF(VLOOKUP(B351,'(2) Gegevens per set'!B:Y, 22, FALSE) = "", "", VLOOKUP(B351,'(2) Gegevens per set'!B:Y, 22, FALSE)), "")</f>
        <v/>
      </c>
      <c r="Z351" s="83" t="str">
        <f>IF($C$9="x", IF(VLOOKUP(B351,'(2) Gegevens per set'!B:Y, 23, FALSE) = "", "", VLOOKUP(B351,'(2) Gegevens per set'!B:Y, 23, FALSE)), "")</f>
        <v/>
      </c>
      <c r="AA351" s="83" t="str">
        <f>IF($C$7="x", IF(VLOOKUP(B351,'(2) Gegevens per set'!B:Y, 24, FALSE) = "", "", VLOOKUP(B351,'(2) Gegevens per set'!B:Y, 24, FALSE)), "")</f>
        <v/>
      </c>
    </row>
    <row r="352" spans="2:27" x14ac:dyDescent="0.25">
      <c r="B352" s="60" t="s">
        <v>426</v>
      </c>
      <c r="C352" s="30" t="s">
        <v>427</v>
      </c>
      <c r="D352" s="30"/>
      <c r="E352" s="72" t="str">
        <f>IF($E$13="Ja", IF(VLOOKUP(B352,'(2) Gegevens per set'!B:V, 3, FALSE) = "", "", VLOOKUP(B352,'(2) Gegevens per set'!B:V, 3, FALSE)), "")</f>
        <v/>
      </c>
      <c r="F352" s="72" t="str">
        <f>IF($F$13="Ja", IF(VLOOKUP(B352,'(2) Gegevens per set'!B:V, 4, FALSE) = "", "", VLOOKUP(B352,'(2) Gegevens per set'!B:V, 4, FALSE)), "")</f>
        <v/>
      </c>
      <c r="G352" s="68" t="str">
        <f>IF($G$13="Ja", IF(VLOOKUP(B352,'(2) Gegevens per set'!B:V, 5, FALSE) = "", "", VLOOKUP(B352,'(2) Gegevens per set'!B:V, 5, FALSE)), "")</f>
        <v/>
      </c>
      <c r="H352" s="64" t="str">
        <f>IF($H$13="Ja", IF(VLOOKUP(B352,'(2) Gegevens per set'!B:V, 6, FALSE) = "", "", VLOOKUP(B352,'(2) Gegevens per set'!B:V, 6, FALSE)), "")</f>
        <v/>
      </c>
      <c r="I352" s="72" t="str">
        <f>IF($I$13="Ja", IF(VLOOKUP(B352,'(2) Gegevens per set'!B:V, 7, FALSE) = "", "", VLOOKUP(B352,'(2) Gegevens per set'!B:V, 7, FALSE)), "")</f>
        <v/>
      </c>
      <c r="J352" s="72" t="str">
        <f>IF($J$13="Ja", IF(VLOOKUP(B352,'(2) Gegevens per set'!B:V, 8, FALSE) = "", "", VLOOKUP(B352,'(2) Gegevens per set'!B:V, 8, FALSE)), "")</f>
        <v/>
      </c>
      <c r="K352" s="64" t="str">
        <f>IF($K$13="Ja", IF(VLOOKUP(B352,'(2) Gegevens per set'!B:V, 9, FALSE) = "", "", VLOOKUP(B352,'(2) Gegevens per set'!B:V, 9, FALSE)), "")</f>
        <v/>
      </c>
      <c r="L352" s="72" t="str">
        <f>IF($L$13="Ja", IF(VLOOKUP(B352,'(2) Gegevens per set'!B:V, 10, FALSE) = "", "", VLOOKUP(B352,'(2) Gegevens per set'!B:V, 10, FALSE)), "")</f>
        <v/>
      </c>
      <c r="M352" s="72" t="str">
        <f>IF($M$13="Ja", IF(VLOOKUP(B352,'(2) Gegevens per set'!B:V, 11, FALSE) = "", "", VLOOKUP(B352,'(2) Gegevens per set'!B:V, 11, FALSE)), "")</f>
        <v/>
      </c>
      <c r="N352" s="64" t="str">
        <f>IF($N$13="Ja", IF(VLOOKUP(B352,'(2) Gegevens per set'!B:V, 12, FALSE) = "", "", VLOOKUP(B352,'(2) Gegevens per set'!B:V, 12, FALSE)), "")</f>
        <v/>
      </c>
      <c r="O352" s="72" t="str">
        <f>IF($O$13="Ja", IF(VLOOKUP(B352,'(2) Gegevens per set'!B:V, 13, FALSE) = "", "", VLOOKUP(B352,'(2) Gegevens per set'!B:V, 13, FALSE)), "")</f>
        <v/>
      </c>
      <c r="P352" s="64" t="str">
        <f>IF($P$13="Ja", IF(VLOOKUP(B352,'(2) Gegevens per set'!B:V, 14, FALSE) = "", "", VLOOKUP(B352,'(2) Gegevens per set'!B:V, 14, FALSE)), "")</f>
        <v/>
      </c>
      <c r="Q352" s="72" t="str">
        <f>IF($Q$13="Ja", IF(VLOOKUP(B352,'(2) Gegevens per set'!B:V, 15, FALSE) = "", "", VLOOKUP(B352,'(2) Gegevens per set'!B:V, 15, FALSE)), "")</f>
        <v/>
      </c>
      <c r="R352" s="64" t="str">
        <f>IF($R$13="Ja", IF(VLOOKUP(B352,'(2) Gegevens per set'!B:V, 16, FALSE) = "", "", VLOOKUP(B352,'(2) Gegevens per set'!B:V, 16, FALSE)), "")</f>
        <v/>
      </c>
      <c r="S352" s="72" t="str">
        <f>IF($S$13="Ja", IF(VLOOKUP(B352,'(2) Gegevens per set'!B:V, 17, FALSE) = "", "", VLOOKUP(B352,'(2) Gegevens per set'!B:V, 17, FALSE)), "")</f>
        <v/>
      </c>
      <c r="T352" s="64" t="str">
        <f>IF($T$13="Ja", IF(VLOOKUP(B352,'(2) Gegevens per set'!B:V, 18, FALSE) = "", "", VLOOKUP(B352,'(2) Gegevens per set'!B:V, 18, FALSE)), "")</f>
        <v/>
      </c>
      <c r="U352" s="72" t="str">
        <f>IF($U$13="Ja", IF(VLOOKUP(B352,'(2) Gegevens per set'!B:V, 19, FALSE) = "", "", VLOOKUP(B352,'(2) Gegevens per set'!B:V, 19, FALSE)), "")</f>
        <v/>
      </c>
      <c r="V352" s="72" t="str">
        <f>IF($V$13="Ja", IF(VLOOKUP(B352,'(2) Gegevens per set'!B:V, 20, FALSE) = "", "", VLOOKUP(B352,'(2) Gegevens per set'!B:V, 20, FALSE)), "")</f>
        <v/>
      </c>
      <c r="W352" s="72" t="str">
        <f>IF($W$13="Ja", IF(VLOOKUP(B352,'(2) Gegevens per set'!B:V, 21, FALSE) = "", "", VLOOKUP(B352,'(2) Gegevens per set'!B:V, 21, FALSE)), "")</f>
        <v/>
      </c>
      <c r="X352" s="83" t="str" cm="1">
        <f t="array" ref="X352">IF($C$6&lt;&gt;"x","",IF(OR(E352:W352&lt;&gt;""),"x",""))</f>
        <v/>
      </c>
      <c r="Y352" s="83" t="str">
        <f>IF($C$8="x", IF(VLOOKUP(B352,'(2) Gegevens per set'!B:Y, 22, FALSE) = "", "", VLOOKUP(B352,'(2) Gegevens per set'!B:Y, 22, FALSE)), "")</f>
        <v/>
      </c>
      <c r="Z352" s="83" t="str">
        <f>IF($C$9="x", IF(VLOOKUP(B352,'(2) Gegevens per set'!B:Y, 23, FALSE) = "", "", VLOOKUP(B352,'(2) Gegevens per set'!B:Y, 23, FALSE)), "")</f>
        <v/>
      </c>
      <c r="AA352" s="83" t="str">
        <f>IF($C$7="x", IF(VLOOKUP(B352,'(2) Gegevens per set'!B:Y, 24, FALSE) = "", "", VLOOKUP(B352,'(2) Gegevens per set'!B:Y, 24, FALSE)), "")</f>
        <v/>
      </c>
    </row>
    <row r="353" spans="2:27" x14ac:dyDescent="0.25">
      <c r="B353" s="60" t="s">
        <v>428</v>
      </c>
      <c r="C353" s="30" t="s">
        <v>429</v>
      </c>
      <c r="D353" s="30"/>
      <c r="E353" s="72" t="str">
        <f>IF($E$13="Ja", IF(VLOOKUP(B353,'(2) Gegevens per set'!B:V, 3, FALSE) = "", "", VLOOKUP(B353,'(2) Gegevens per set'!B:V, 3, FALSE)), "")</f>
        <v/>
      </c>
      <c r="F353" s="72" t="str">
        <f>IF($F$13="Ja", IF(VLOOKUP(B353,'(2) Gegevens per set'!B:V, 4, FALSE) = "", "", VLOOKUP(B353,'(2) Gegevens per set'!B:V, 4, FALSE)), "")</f>
        <v/>
      </c>
      <c r="G353" s="68" t="str">
        <f>IF($G$13="Ja", IF(VLOOKUP(B353,'(2) Gegevens per set'!B:V, 5, FALSE) = "", "", VLOOKUP(B353,'(2) Gegevens per set'!B:V, 5, FALSE)), "")</f>
        <v/>
      </c>
      <c r="H353" s="64" t="str">
        <f>IF($H$13="Ja", IF(VLOOKUP(B353,'(2) Gegevens per set'!B:V, 6, FALSE) = "", "", VLOOKUP(B353,'(2) Gegevens per set'!B:V, 6, FALSE)), "")</f>
        <v/>
      </c>
      <c r="I353" s="72" t="str">
        <f>IF($I$13="Ja", IF(VLOOKUP(B353,'(2) Gegevens per set'!B:V, 7, FALSE) = "", "", VLOOKUP(B353,'(2) Gegevens per set'!B:V, 7, FALSE)), "")</f>
        <v/>
      </c>
      <c r="J353" s="72" t="str">
        <f>IF($J$13="Ja", IF(VLOOKUP(B353,'(2) Gegevens per set'!B:V, 8, FALSE) = "", "", VLOOKUP(B353,'(2) Gegevens per set'!B:V, 8, FALSE)), "")</f>
        <v/>
      </c>
      <c r="K353" s="64" t="str">
        <f>IF($K$13="Ja", IF(VLOOKUP(B353,'(2) Gegevens per set'!B:V, 9, FALSE) = "", "", VLOOKUP(B353,'(2) Gegevens per set'!B:V, 9, FALSE)), "")</f>
        <v/>
      </c>
      <c r="L353" s="72" t="str">
        <f>IF($L$13="Ja", IF(VLOOKUP(B353,'(2) Gegevens per set'!B:V, 10, FALSE) = "", "", VLOOKUP(B353,'(2) Gegevens per set'!B:V, 10, FALSE)), "")</f>
        <v/>
      </c>
      <c r="M353" s="72" t="str">
        <f>IF($M$13="Ja", IF(VLOOKUP(B353,'(2) Gegevens per set'!B:V, 11, FALSE) = "", "", VLOOKUP(B353,'(2) Gegevens per set'!B:V, 11, FALSE)), "")</f>
        <v/>
      </c>
      <c r="N353" s="64" t="str">
        <f>IF($N$13="Ja", IF(VLOOKUP(B353,'(2) Gegevens per set'!B:V, 12, FALSE) = "", "", VLOOKUP(B353,'(2) Gegevens per set'!B:V, 12, FALSE)), "")</f>
        <v/>
      </c>
      <c r="O353" s="72" t="str">
        <f>IF($O$13="Ja", IF(VLOOKUP(B353,'(2) Gegevens per set'!B:V, 13, FALSE) = "", "", VLOOKUP(B353,'(2) Gegevens per set'!B:V, 13, FALSE)), "")</f>
        <v/>
      </c>
      <c r="P353" s="64" t="str">
        <f>IF($P$13="Ja", IF(VLOOKUP(B353,'(2) Gegevens per set'!B:V, 14, FALSE) = "", "", VLOOKUP(B353,'(2) Gegevens per set'!B:V, 14, FALSE)), "")</f>
        <v/>
      </c>
      <c r="Q353" s="72" t="str">
        <f>IF($Q$13="Ja", IF(VLOOKUP(B353,'(2) Gegevens per set'!B:V, 15, FALSE) = "", "", VLOOKUP(B353,'(2) Gegevens per set'!B:V, 15, FALSE)), "")</f>
        <v/>
      </c>
      <c r="R353" s="64" t="str">
        <f>IF($R$13="Ja", IF(VLOOKUP(B353,'(2) Gegevens per set'!B:V, 16, FALSE) = "", "", VLOOKUP(B353,'(2) Gegevens per set'!B:V, 16, FALSE)), "")</f>
        <v/>
      </c>
      <c r="S353" s="72" t="str">
        <f>IF($S$13="Ja", IF(VLOOKUP(B353,'(2) Gegevens per set'!B:V, 17, FALSE) = "", "", VLOOKUP(B353,'(2) Gegevens per set'!B:V, 17, FALSE)), "")</f>
        <v/>
      </c>
      <c r="T353" s="64" t="str">
        <f>IF($T$13="Ja", IF(VLOOKUP(B353,'(2) Gegevens per set'!B:V, 18, FALSE) = "", "", VLOOKUP(B353,'(2) Gegevens per set'!B:V, 18, FALSE)), "")</f>
        <v/>
      </c>
      <c r="U353" s="72" t="str">
        <f>IF($U$13="Ja", IF(VLOOKUP(B353,'(2) Gegevens per set'!B:V, 19, FALSE) = "", "", VLOOKUP(B353,'(2) Gegevens per set'!B:V, 19, FALSE)), "")</f>
        <v/>
      </c>
      <c r="V353" s="72" t="str">
        <f>IF($V$13="Ja", IF(VLOOKUP(B353,'(2) Gegevens per set'!B:V, 20, FALSE) = "", "", VLOOKUP(B353,'(2) Gegevens per set'!B:V, 20, FALSE)), "")</f>
        <v/>
      </c>
      <c r="W353" s="72" t="str">
        <f>IF($W$13="Ja", IF(VLOOKUP(B353,'(2) Gegevens per set'!B:V, 21, FALSE) = "", "", VLOOKUP(B353,'(2) Gegevens per set'!B:V, 21, FALSE)), "")</f>
        <v/>
      </c>
      <c r="X353" s="83" t="str" cm="1">
        <f t="array" ref="X353">IF($C$6&lt;&gt;"x","",IF(OR(E353:W353&lt;&gt;""),"x",""))</f>
        <v/>
      </c>
      <c r="Y353" s="83" t="str">
        <f>IF($C$8="x", IF(VLOOKUP(B353,'(2) Gegevens per set'!B:Y, 22, FALSE) = "", "", VLOOKUP(B353,'(2) Gegevens per set'!B:Y, 22, FALSE)), "")</f>
        <v/>
      </c>
      <c r="Z353" s="83" t="str">
        <f>IF($C$9="x", IF(VLOOKUP(B353,'(2) Gegevens per set'!B:Y, 23, FALSE) = "", "", VLOOKUP(B353,'(2) Gegevens per set'!B:Y, 23, FALSE)), "")</f>
        <v/>
      </c>
      <c r="AA353" s="83" t="str">
        <f>IF($C$7="x", IF(VLOOKUP(B353,'(2) Gegevens per set'!B:Y, 24, FALSE) = "", "", VLOOKUP(B353,'(2) Gegevens per set'!B:Y, 24, FALSE)), "")</f>
        <v/>
      </c>
    </row>
    <row r="354" spans="2:27" x14ac:dyDescent="0.25">
      <c r="B354" s="60" t="s">
        <v>430</v>
      </c>
      <c r="C354" s="30" t="s">
        <v>431</v>
      </c>
      <c r="D354" s="30"/>
      <c r="E354" s="72" t="str">
        <f>IF($E$13="Ja", IF(VLOOKUP(B354,'(2) Gegevens per set'!B:V, 3, FALSE) = "", "", VLOOKUP(B354,'(2) Gegevens per set'!B:V, 3, FALSE)), "")</f>
        <v/>
      </c>
      <c r="F354" s="72" t="str">
        <f>IF($F$13="Ja", IF(VLOOKUP(B354,'(2) Gegevens per set'!B:V, 4, FALSE) = "", "", VLOOKUP(B354,'(2) Gegevens per set'!B:V, 4, FALSE)), "")</f>
        <v/>
      </c>
      <c r="G354" s="68" t="str">
        <f>IF($G$13="Ja", IF(VLOOKUP(B354,'(2) Gegevens per set'!B:V, 5, FALSE) = "", "", VLOOKUP(B354,'(2) Gegevens per set'!B:V, 5, FALSE)), "")</f>
        <v/>
      </c>
      <c r="H354" s="64" t="str">
        <f>IF($H$13="Ja", IF(VLOOKUP(B354,'(2) Gegevens per set'!B:V, 6, FALSE) = "", "", VLOOKUP(B354,'(2) Gegevens per set'!B:V, 6, FALSE)), "")</f>
        <v/>
      </c>
      <c r="I354" s="72" t="str">
        <f>IF($I$13="Ja", IF(VLOOKUP(B354,'(2) Gegevens per set'!B:V, 7, FALSE) = "", "", VLOOKUP(B354,'(2) Gegevens per set'!B:V, 7, FALSE)), "")</f>
        <v/>
      </c>
      <c r="J354" s="72" t="str">
        <f>IF($J$13="Ja", IF(VLOOKUP(B354,'(2) Gegevens per set'!B:V, 8, FALSE) = "", "", VLOOKUP(B354,'(2) Gegevens per set'!B:V, 8, FALSE)), "")</f>
        <v/>
      </c>
      <c r="K354" s="64" t="str">
        <f>IF($K$13="Ja", IF(VLOOKUP(B354,'(2) Gegevens per set'!B:V, 9, FALSE) = "", "", VLOOKUP(B354,'(2) Gegevens per set'!B:V, 9, FALSE)), "")</f>
        <v/>
      </c>
      <c r="L354" s="72" t="str">
        <f>IF($L$13="Ja", IF(VLOOKUP(B354,'(2) Gegevens per set'!B:V, 10, FALSE) = "", "", VLOOKUP(B354,'(2) Gegevens per set'!B:V, 10, FALSE)), "")</f>
        <v/>
      </c>
      <c r="M354" s="72" t="str">
        <f>IF($M$13="Ja", IF(VLOOKUP(B354,'(2) Gegevens per set'!B:V, 11, FALSE) = "", "", VLOOKUP(B354,'(2) Gegevens per set'!B:V, 11, FALSE)), "")</f>
        <v/>
      </c>
      <c r="N354" s="64" t="str">
        <f>IF($N$13="Ja", IF(VLOOKUP(B354,'(2) Gegevens per set'!B:V, 12, FALSE) = "", "", VLOOKUP(B354,'(2) Gegevens per set'!B:V, 12, FALSE)), "")</f>
        <v/>
      </c>
      <c r="O354" s="72" t="str">
        <f>IF($O$13="Ja", IF(VLOOKUP(B354,'(2) Gegevens per set'!B:V, 13, FALSE) = "", "", VLOOKUP(B354,'(2) Gegevens per set'!B:V, 13, FALSE)), "")</f>
        <v/>
      </c>
      <c r="P354" s="64" t="str">
        <f>IF($P$13="Ja", IF(VLOOKUP(B354,'(2) Gegevens per set'!B:V, 14, FALSE) = "", "", VLOOKUP(B354,'(2) Gegevens per set'!B:V, 14, FALSE)), "")</f>
        <v/>
      </c>
      <c r="Q354" s="72" t="str">
        <f>IF($Q$13="Ja", IF(VLOOKUP(B354,'(2) Gegevens per set'!B:V, 15, FALSE) = "", "", VLOOKUP(B354,'(2) Gegevens per set'!B:V, 15, FALSE)), "")</f>
        <v/>
      </c>
      <c r="R354" s="64" t="str">
        <f>IF($R$13="Ja", IF(VLOOKUP(B354,'(2) Gegevens per set'!B:V, 16, FALSE) = "", "", VLOOKUP(B354,'(2) Gegevens per set'!B:V, 16, FALSE)), "")</f>
        <v/>
      </c>
      <c r="S354" s="72" t="str">
        <f>IF($S$13="Ja", IF(VLOOKUP(B354,'(2) Gegevens per set'!B:V, 17, FALSE) = "", "", VLOOKUP(B354,'(2) Gegevens per set'!B:V, 17, FALSE)), "")</f>
        <v/>
      </c>
      <c r="T354" s="64" t="str">
        <f>IF($T$13="Ja", IF(VLOOKUP(B354,'(2) Gegevens per set'!B:V, 18, FALSE) = "", "", VLOOKUP(B354,'(2) Gegevens per set'!B:V, 18, FALSE)), "")</f>
        <v/>
      </c>
      <c r="U354" s="72" t="str">
        <f>IF($U$13="Ja", IF(VLOOKUP(B354,'(2) Gegevens per set'!B:V, 19, FALSE) = "", "", VLOOKUP(B354,'(2) Gegevens per set'!B:V, 19, FALSE)), "")</f>
        <v/>
      </c>
      <c r="V354" s="72" t="str">
        <f>IF($V$13="Ja", IF(VLOOKUP(B354,'(2) Gegevens per set'!B:V, 20, FALSE) = "", "", VLOOKUP(B354,'(2) Gegevens per set'!B:V, 20, FALSE)), "")</f>
        <v/>
      </c>
      <c r="W354" s="72" t="str">
        <f>IF($W$13="Ja", IF(VLOOKUP(B354,'(2) Gegevens per set'!B:V, 21, FALSE) = "", "", VLOOKUP(B354,'(2) Gegevens per set'!B:V, 21, FALSE)), "")</f>
        <v/>
      </c>
      <c r="X354" s="83" t="str" cm="1">
        <f t="array" ref="X354">IF($C$6&lt;&gt;"x","",IF(OR(E354:W354&lt;&gt;""),"x",""))</f>
        <v/>
      </c>
      <c r="Y354" s="83" t="str">
        <f>IF($C$8="x", IF(VLOOKUP(B354,'(2) Gegevens per set'!B:Y, 22, FALSE) = "", "", VLOOKUP(B354,'(2) Gegevens per set'!B:Y, 22, FALSE)), "")</f>
        <v/>
      </c>
      <c r="Z354" s="83" t="str">
        <f>IF($C$9="x", IF(VLOOKUP(B354,'(2) Gegevens per set'!B:Y, 23, FALSE) = "", "", VLOOKUP(B354,'(2) Gegevens per set'!B:Y, 23, FALSE)), "")</f>
        <v/>
      </c>
      <c r="AA354" s="83" t="str">
        <f>IF($C$7="x", IF(VLOOKUP(B354,'(2) Gegevens per set'!B:Y, 24, FALSE) = "", "", VLOOKUP(B354,'(2) Gegevens per set'!B:Y, 24, FALSE)), "")</f>
        <v/>
      </c>
    </row>
    <row r="355" spans="2:27" x14ac:dyDescent="0.25">
      <c r="B355" s="60" t="s">
        <v>432</v>
      </c>
      <c r="C355" s="30" t="s">
        <v>42</v>
      </c>
      <c r="D355" s="30"/>
      <c r="E355" s="72" t="str">
        <f>IF($E$13="Ja", IF(VLOOKUP(B355,'(2) Gegevens per set'!B:V, 3, FALSE) = "", "", VLOOKUP(B355,'(2) Gegevens per set'!B:V, 3, FALSE)), "")</f>
        <v/>
      </c>
      <c r="F355" s="72" t="str">
        <f>IF($F$13="Ja", IF(VLOOKUP(B355,'(2) Gegevens per set'!B:V, 4, FALSE) = "", "", VLOOKUP(B355,'(2) Gegevens per set'!B:V, 4, FALSE)), "")</f>
        <v/>
      </c>
      <c r="G355" s="68" t="str">
        <f>IF($G$13="Ja", IF(VLOOKUP(B355,'(2) Gegevens per set'!B:V, 5, FALSE) = "", "", VLOOKUP(B355,'(2) Gegevens per set'!B:V, 5, FALSE)), "")</f>
        <v/>
      </c>
      <c r="H355" s="64" t="str">
        <f>IF($H$13="Ja", IF(VLOOKUP(B355,'(2) Gegevens per set'!B:V, 6, FALSE) = "", "", VLOOKUP(B355,'(2) Gegevens per set'!B:V, 6, FALSE)), "")</f>
        <v/>
      </c>
      <c r="I355" s="72" t="str">
        <f>IF($I$13="Ja", IF(VLOOKUP(B355,'(2) Gegevens per set'!B:V, 7, FALSE) = "", "", VLOOKUP(B355,'(2) Gegevens per set'!B:V, 7, FALSE)), "")</f>
        <v/>
      </c>
      <c r="J355" s="72" t="str">
        <f>IF($J$13="Ja", IF(VLOOKUP(B355,'(2) Gegevens per set'!B:V, 8, FALSE) = "", "", VLOOKUP(B355,'(2) Gegevens per set'!B:V, 8, FALSE)), "")</f>
        <v/>
      </c>
      <c r="K355" s="64" t="str">
        <f>IF($K$13="Ja", IF(VLOOKUP(B355,'(2) Gegevens per set'!B:V, 9, FALSE) = "", "", VLOOKUP(B355,'(2) Gegevens per set'!B:V, 9, FALSE)), "")</f>
        <v/>
      </c>
      <c r="L355" s="72" t="str">
        <f>IF($L$13="Ja", IF(VLOOKUP(B355,'(2) Gegevens per set'!B:V, 10, FALSE) = "", "", VLOOKUP(B355,'(2) Gegevens per set'!B:V, 10, FALSE)), "")</f>
        <v/>
      </c>
      <c r="M355" s="72" t="str">
        <f>IF($M$13="Ja", IF(VLOOKUP(B355,'(2) Gegevens per set'!B:V, 11, FALSE) = "", "", VLOOKUP(B355,'(2) Gegevens per set'!B:V, 11, FALSE)), "")</f>
        <v/>
      </c>
      <c r="N355" s="64" t="str">
        <f>IF($N$13="Ja", IF(VLOOKUP(B355,'(2) Gegevens per set'!B:V, 12, FALSE) = "", "", VLOOKUP(B355,'(2) Gegevens per set'!B:V, 12, FALSE)), "")</f>
        <v/>
      </c>
      <c r="O355" s="72" t="str">
        <f>IF($O$13="Ja", IF(VLOOKUP(B355,'(2) Gegevens per set'!B:V, 13, FALSE) = "", "", VLOOKUP(B355,'(2) Gegevens per set'!B:V, 13, FALSE)), "")</f>
        <v/>
      </c>
      <c r="P355" s="64" t="str">
        <f>IF($P$13="Ja", IF(VLOOKUP(B355,'(2) Gegevens per set'!B:V, 14, FALSE) = "", "", VLOOKUP(B355,'(2) Gegevens per set'!B:V, 14, FALSE)), "")</f>
        <v/>
      </c>
      <c r="Q355" s="72" t="str">
        <f>IF($Q$13="Ja", IF(VLOOKUP(B355,'(2) Gegevens per set'!B:V, 15, FALSE) = "", "", VLOOKUP(B355,'(2) Gegevens per set'!B:V, 15, FALSE)), "")</f>
        <v/>
      </c>
      <c r="R355" s="64" t="str">
        <f>IF($R$13="Ja", IF(VLOOKUP(B355,'(2) Gegevens per set'!B:V, 16, FALSE) = "", "", VLOOKUP(B355,'(2) Gegevens per set'!B:V, 16, FALSE)), "")</f>
        <v/>
      </c>
      <c r="S355" s="72" t="str">
        <f>IF($S$13="Ja", IF(VLOOKUP(B355,'(2) Gegevens per set'!B:V, 17, FALSE) = "", "", VLOOKUP(B355,'(2) Gegevens per set'!B:V, 17, FALSE)), "")</f>
        <v/>
      </c>
      <c r="T355" s="64" t="str">
        <f>IF($T$13="Ja", IF(VLOOKUP(B355,'(2) Gegevens per set'!B:V, 18, FALSE) = "", "", VLOOKUP(B355,'(2) Gegevens per set'!B:V, 18, FALSE)), "")</f>
        <v/>
      </c>
      <c r="U355" s="72" t="str">
        <f>IF($U$13="Ja", IF(VLOOKUP(B355,'(2) Gegevens per set'!B:V, 19, FALSE) = "", "", VLOOKUP(B355,'(2) Gegevens per set'!B:V, 19, FALSE)), "")</f>
        <v/>
      </c>
      <c r="V355" s="72" t="str">
        <f>IF($V$13="Ja", IF(VLOOKUP(B355,'(2) Gegevens per set'!B:V, 20, FALSE) = "", "", VLOOKUP(B355,'(2) Gegevens per set'!B:V, 20, FALSE)), "")</f>
        <v/>
      </c>
      <c r="W355" s="72" t="str">
        <f>IF($W$13="Ja", IF(VLOOKUP(B355,'(2) Gegevens per set'!B:V, 21, FALSE) = "", "", VLOOKUP(B355,'(2) Gegevens per set'!B:V, 21, FALSE)), "")</f>
        <v/>
      </c>
      <c r="X355" s="83" t="str" cm="1">
        <f t="array" ref="X355">IF($C$6&lt;&gt;"x","",IF(OR(E355:W355&lt;&gt;""),"x",""))</f>
        <v/>
      </c>
      <c r="Y355" s="83" t="str">
        <f>IF($C$8="x", IF(VLOOKUP(B355,'(2) Gegevens per set'!B:Y, 22, FALSE) = "", "", VLOOKUP(B355,'(2) Gegevens per set'!B:Y, 22, FALSE)), "")</f>
        <v/>
      </c>
      <c r="Z355" s="83" t="str">
        <f>IF($C$9="x", IF(VLOOKUP(B355,'(2) Gegevens per set'!B:Y, 23, FALSE) = "", "", VLOOKUP(B355,'(2) Gegevens per set'!B:Y, 23, FALSE)), "")</f>
        <v/>
      </c>
      <c r="AA355" s="83" t="str">
        <f>IF($C$7="x", IF(VLOOKUP(B355,'(2) Gegevens per set'!B:Y, 24, FALSE) = "", "", VLOOKUP(B355,'(2) Gegevens per set'!B:Y, 24, FALSE)), "")</f>
        <v/>
      </c>
    </row>
    <row r="356" spans="2:27" x14ac:dyDescent="0.25">
      <c r="B356" s="31" t="s">
        <v>433</v>
      </c>
      <c r="C356" s="59" t="s">
        <v>44</v>
      </c>
      <c r="D356" s="59"/>
      <c r="E356" s="72" t="str">
        <f>IF($E$13="Ja", IF(VLOOKUP(B356,'(2) Gegevens per set'!B:V, 3, FALSE) = "", "", VLOOKUP(B356,'(2) Gegevens per set'!B:V, 3, FALSE)), "")</f>
        <v/>
      </c>
      <c r="F356" s="72" t="str">
        <f>IF($F$13="Ja", IF(VLOOKUP(B356,'(2) Gegevens per set'!B:V, 4, FALSE) = "", "", VLOOKUP(B356,'(2) Gegevens per set'!B:V, 4, FALSE)), "")</f>
        <v/>
      </c>
      <c r="G356" s="68" t="str">
        <f>IF($G$13="Ja", IF(VLOOKUP(B356,'(2) Gegevens per set'!B:V, 5, FALSE) = "", "", VLOOKUP(B356,'(2) Gegevens per set'!B:V, 5, FALSE)), "")</f>
        <v/>
      </c>
      <c r="H356" s="64" t="str">
        <f>IF($H$13="Ja", IF(VLOOKUP(B356,'(2) Gegevens per set'!B:V, 6, FALSE) = "", "", VLOOKUP(B356,'(2) Gegevens per set'!B:V, 6, FALSE)), "")</f>
        <v/>
      </c>
      <c r="I356" s="72" t="str">
        <f>IF($I$13="Ja", IF(VLOOKUP(B356,'(2) Gegevens per set'!B:V, 7, FALSE) = "", "", VLOOKUP(B356,'(2) Gegevens per set'!B:V, 7, FALSE)), "")</f>
        <v/>
      </c>
      <c r="J356" s="72" t="str">
        <f>IF($J$13="Ja", IF(VLOOKUP(B356,'(2) Gegevens per set'!B:V, 8, FALSE) = "", "", VLOOKUP(B356,'(2) Gegevens per set'!B:V, 8, FALSE)), "")</f>
        <v/>
      </c>
      <c r="K356" s="64" t="str">
        <f>IF($K$13="Ja", IF(VLOOKUP(B356,'(2) Gegevens per set'!B:V, 9, FALSE) = "", "", VLOOKUP(B356,'(2) Gegevens per set'!B:V, 9, FALSE)), "")</f>
        <v/>
      </c>
      <c r="L356" s="72" t="str">
        <f>IF($L$13="Ja", IF(VLOOKUP(B356,'(2) Gegevens per set'!B:V, 10, FALSE) = "", "", VLOOKUP(B356,'(2) Gegevens per set'!B:V, 10, FALSE)), "")</f>
        <v/>
      </c>
      <c r="M356" s="72" t="str">
        <f>IF($M$13="Ja", IF(VLOOKUP(B356,'(2) Gegevens per set'!B:V, 11, FALSE) = "", "", VLOOKUP(B356,'(2) Gegevens per set'!B:V, 11, FALSE)), "")</f>
        <v/>
      </c>
      <c r="N356" s="64" t="str">
        <f>IF($N$13="Ja", IF(VLOOKUP(B356,'(2) Gegevens per set'!B:V, 12, FALSE) = "", "", VLOOKUP(B356,'(2) Gegevens per set'!B:V, 12, FALSE)), "")</f>
        <v/>
      </c>
      <c r="O356" s="72" t="str">
        <f>IF($O$13="Ja", IF(VLOOKUP(B356,'(2) Gegevens per set'!B:V, 13, FALSE) = "", "", VLOOKUP(B356,'(2) Gegevens per set'!B:V, 13, FALSE)), "")</f>
        <v/>
      </c>
      <c r="P356" s="64" t="str">
        <f>IF($P$13="Ja", IF(VLOOKUP(B356,'(2) Gegevens per set'!B:V, 14, FALSE) = "", "", VLOOKUP(B356,'(2) Gegevens per set'!B:V, 14, FALSE)), "")</f>
        <v/>
      </c>
      <c r="Q356" s="72" t="str">
        <f>IF($Q$13="Ja", IF(VLOOKUP(B356,'(2) Gegevens per set'!B:V, 15, FALSE) = "", "", VLOOKUP(B356,'(2) Gegevens per set'!B:V, 15, FALSE)), "")</f>
        <v/>
      </c>
      <c r="R356" s="64" t="str">
        <f>IF($R$13="Ja", IF(VLOOKUP(B356,'(2) Gegevens per set'!B:V, 16, FALSE) = "", "", VLOOKUP(B356,'(2) Gegevens per set'!B:V, 16, FALSE)), "")</f>
        <v/>
      </c>
      <c r="S356" s="72" t="str">
        <f>IF($S$13="Ja", IF(VLOOKUP(B356,'(2) Gegevens per set'!B:V, 17, FALSE) = "", "", VLOOKUP(B356,'(2) Gegevens per set'!B:V, 17, FALSE)), "")</f>
        <v/>
      </c>
      <c r="T356" s="64" t="str">
        <f>IF($T$13="Ja", IF(VLOOKUP(B356,'(2) Gegevens per set'!B:V, 18, FALSE) = "", "", VLOOKUP(B356,'(2) Gegevens per set'!B:V, 18, FALSE)), "")</f>
        <v/>
      </c>
      <c r="U356" s="72" t="str">
        <f>IF($U$13="Ja", IF(VLOOKUP(B356,'(2) Gegevens per set'!B:V, 19, FALSE) = "", "", VLOOKUP(B356,'(2) Gegevens per set'!B:V, 19, FALSE)), "")</f>
        <v/>
      </c>
      <c r="V356" s="72" t="str">
        <f>IF($V$13="Ja", IF(VLOOKUP(B356,'(2) Gegevens per set'!B:V, 20, FALSE) = "", "", VLOOKUP(B356,'(2) Gegevens per set'!B:V, 20, FALSE)), "")</f>
        <v/>
      </c>
      <c r="W356" s="72" t="str">
        <f>IF($W$13="Ja", IF(VLOOKUP(B356,'(2) Gegevens per set'!B:V, 21, FALSE) = "", "", VLOOKUP(B356,'(2) Gegevens per set'!B:V, 21, FALSE)), "")</f>
        <v/>
      </c>
      <c r="X356" s="83" t="str" cm="1">
        <f t="array" ref="X356">IF($C$6&lt;&gt;"x","",IF(OR(E356:W356&lt;&gt;""),"x",""))</f>
        <v/>
      </c>
      <c r="Y356" s="83" t="str">
        <f>IF($C$8="x", IF(VLOOKUP(B356,'(2) Gegevens per set'!B:Y, 22, FALSE) = "", "", VLOOKUP(B356,'(2) Gegevens per set'!B:Y, 22, FALSE)), "")</f>
        <v/>
      </c>
      <c r="Z356" s="83" t="str">
        <f>IF($C$9="x", IF(VLOOKUP(B356,'(2) Gegevens per set'!B:Y, 23, FALSE) = "", "", VLOOKUP(B356,'(2) Gegevens per set'!B:Y, 23, FALSE)), "")</f>
        <v/>
      </c>
      <c r="AA356" s="83" t="str">
        <f>IF($C$7="x", IF(VLOOKUP(B356,'(2) Gegevens per set'!B:Y, 24, FALSE) = "", "", VLOOKUP(B356,'(2) Gegevens per set'!B:Y, 24, FALSE)), "")</f>
        <v/>
      </c>
    </row>
    <row r="357" spans="2:27" x14ac:dyDescent="0.25">
      <c r="B357" s="42" t="s">
        <v>434</v>
      </c>
      <c r="C357" s="43"/>
      <c r="D357" s="43"/>
      <c r="E357" s="47" t="str">
        <f>IF($E$13="Ja", IF(VLOOKUP(B357,'(2) Gegevens per set'!B:V, 3, FALSE) = "", "", VLOOKUP(B357,'(2) Gegevens per set'!B:V, 3, FALSE)), "")</f>
        <v/>
      </c>
      <c r="F357" s="47" t="str">
        <f>IF($F$13="Ja", IF(VLOOKUP(B357,'(2) Gegevens per set'!B:V, 4, FALSE) = "", "", VLOOKUP(B357,'(2) Gegevens per set'!B:V, 4, FALSE)), "")</f>
        <v/>
      </c>
      <c r="G357" s="47" t="str">
        <f>IF($G$13="Ja", IF(VLOOKUP(B357,'(2) Gegevens per set'!B:V, 5, FALSE) = "", "", VLOOKUP(B357,'(2) Gegevens per set'!B:V, 5, FALSE)), "")</f>
        <v/>
      </c>
      <c r="H357" s="47" t="str">
        <f>IF($H$13="Ja", IF(VLOOKUP(B357,'(2) Gegevens per set'!B:V, 6, FALSE) = "", "", VLOOKUP(B357,'(2) Gegevens per set'!B:V, 6, FALSE)), "")</f>
        <v/>
      </c>
      <c r="I357" s="47" t="str">
        <f>IF($I$13="Ja", IF(VLOOKUP(B357,'(2) Gegevens per set'!B:V, 7, FALSE) = "", "", VLOOKUP(B357,'(2) Gegevens per set'!B:V, 7, FALSE)), "")</f>
        <v/>
      </c>
      <c r="J357" s="47" t="str">
        <f>IF($J$13="Ja", IF(VLOOKUP(B357,'(2) Gegevens per set'!B:V, 8, FALSE) = "", "", VLOOKUP(B357,'(2) Gegevens per set'!B:V, 8, FALSE)), "")</f>
        <v/>
      </c>
      <c r="K357" s="47" t="str">
        <f>IF($K$13="Ja", IF(VLOOKUP(B357,'(2) Gegevens per set'!B:V, 9, FALSE) = "", "", VLOOKUP(B357,'(2) Gegevens per set'!B:V, 9, FALSE)), "")</f>
        <v/>
      </c>
      <c r="L357" s="47" t="str">
        <f>IF($L$13="Ja", IF(VLOOKUP(B357,'(2) Gegevens per set'!B:V, 10, FALSE) = "", "", VLOOKUP(B357,'(2) Gegevens per set'!B:V, 10, FALSE)), "")</f>
        <v/>
      </c>
      <c r="M357" s="47" t="str">
        <f>IF($M$13="Ja", IF(VLOOKUP(B357,'(2) Gegevens per set'!B:V, 11, FALSE) = "", "", VLOOKUP(B357,'(2) Gegevens per set'!B:V, 11, FALSE)), "")</f>
        <v/>
      </c>
      <c r="N357" s="47" t="str">
        <f>IF($N$13="Ja", IF(VLOOKUP(B357,'(2) Gegevens per set'!B:V, 12, FALSE) = "", "", VLOOKUP(B357,'(2) Gegevens per set'!B:V, 12, FALSE)), "")</f>
        <v/>
      </c>
      <c r="O357" s="47" t="str">
        <f>IF($O$13="Ja", IF(VLOOKUP(B357,'(2) Gegevens per set'!B:V, 13, FALSE) = "", "", VLOOKUP(B357,'(2) Gegevens per set'!B:V, 13, FALSE)), "")</f>
        <v/>
      </c>
      <c r="P357" s="47" t="str">
        <f>IF($P$13="Ja", IF(VLOOKUP(B357,'(2) Gegevens per set'!B:V, 14, FALSE) = "", "", VLOOKUP(B357,'(2) Gegevens per set'!B:V, 14, FALSE)), "")</f>
        <v/>
      </c>
      <c r="Q357" s="47" t="str">
        <f>IF($Q$13="Ja", IF(VLOOKUP(B357,'(2) Gegevens per set'!B:V, 15, FALSE) = "", "", VLOOKUP(B357,'(2) Gegevens per set'!B:V, 15, FALSE)), "")</f>
        <v/>
      </c>
      <c r="R357" s="47" t="str">
        <f>IF($R$13="Ja", IF(VLOOKUP(B357,'(2) Gegevens per set'!B:V, 16, FALSE) = "", "", VLOOKUP(B357,'(2) Gegevens per set'!B:V, 16, FALSE)), "")</f>
        <v/>
      </c>
      <c r="S357" s="47" t="str">
        <f>IF($S$13="Ja", IF(VLOOKUP(B357,'(2) Gegevens per set'!B:V, 17, FALSE) = "", "", VLOOKUP(B357,'(2) Gegevens per set'!B:V, 17, FALSE)), "")</f>
        <v/>
      </c>
      <c r="T357" s="47" t="str">
        <f>IF($T$13="Ja", IF(VLOOKUP(B357,'(2) Gegevens per set'!B:V, 18, FALSE) = "", "", VLOOKUP(B357,'(2) Gegevens per set'!B:V, 18, FALSE)), "")</f>
        <v/>
      </c>
      <c r="U357" s="47" t="str">
        <f>IF($U$13="Ja", IF(VLOOKUP(B357,'(2) Gegevens per set'!B:V, 19, FALSE) = "", "", VLOOKUP(B357,'(2) Gegevens per set'!B:V, 19, FALSE)), "")</f>
        <v/>
      </c>
      <c r="V357" s="47" t="str">
        <f>IF($V$13="Ja", IF(VLOOKUP(B357,'(2) Gegevens per set'!B:V, 20, FALSE) = "", "", VLOOKUP(B357,'(2) Gegevens per set'!B:V, 20, FALSE)), "")</f>
        <v/>
      </c>
      <c r="W357" s="47" t="str">
        <f>IF($W$13="Ja", IF(VLOOKUP(B357,'(2) Gegevens per set'!B:V, 21, FALSE) = "", "", VLOOKUP(B357,'(2) Gegevens per set'!B:V, 21, FALSE)), "")</f>
        <v/>
      </c>
      <c r="X357" s="81" t="str" cm="1">
        <f t="array" ref="X357">IF($C$6&lt;&gt;"x","",IF(OR(E357:W357&lt;&gt;""),"x",""))</f>
        <v/>
      </c>
      <c r="Y357" s="81" t="str">
        <f>IF($C$8="x", IF(VLOOKUP(B357,'(2) Gegevens per set'!B:Y, 22, FALSE) = "", "", VLOOKUP(B357,'(2) Gegevens per set'!B:Y, 22, FALSE)), "")</f>
        <v/>
      </c>
      <c r="Z357" s="81" t="str">
        <f>IF($C$9="x", IF(VLOOKUP(B357,'(2) Gegevens per set'!B:Y, 23, FALSE) = "", "", VLOOKUP(B357,'(2) Gegevens per set'!B:Y, 23, FALSE)), "")</f>
        <v/>
      </c>
      <c r="AA357" s="81" t="str">
        <f>IF($C$7="x", IF(VLOOKUP(B357,'(2) Gegevens per set'!B:Y, 24, FALSE) = "", "", VLOOKUP(B357,'(2) Gegevens per set'!B:Y, 24, FALSE)), "")</f>
        <v/>
      </c>
    </row>
    <row r="358" spans="2:27" x14ac:dyDescent="0.25">
      <c r="B358" s="60" t="s">
        <v>435</v>
      </c>
      <c r="C358" s="30" t="s">
        <v>436</v>
      </c>
      <c r="D358" s="30"/>
      <c r="E358" s="72" t="str">
        <f>IF($E$13="Ja", IF(VLOOKUP(B358,'(2) Gegevens per set'!B:V, 3, FALSE) = "", "", VLOOKUP(B358,'(2) Gegevens per set'!B:V, 3, FALSE)), "")</f>
        <v/>
      </c>
      <c r="F358" s="72" t="str">
        <f>IF($F$13="Ja", IF(VLOOKUP(B358,'(2) Gegevens per set'!B:V, 4, FALSE) = "", "", VLOOKUP(B358,'(2) Gegevens per set'!B:V, 4, FALSE)), "")</f>
        <v/>
      </c>
      <c r="G358" s="68" t="str">
        <f>IF($G$13="Ja", IF(VLOOKUP(B358,'(2) Gegevens per set'!B:V, 5, FALSE) = "", "", VLOOKUP(B358,'(2) Gegevens per set'!B:V, 5, FALSE)), "")</f>
        <v/>
      </c>
      <c r="H358" s="64" t="str">
        <f>IF($H$13="Ja", IF(VLOOKUP(B358,'(2) Gegevens per set'!B:V, 6, FALSE) = "", "", VLOOKUP(B358,'(2) Gegevens per set'!B:V, 6, FALSE)), "")</f>
        <v/>
      </c>
      <c r="I358" s="72" t="str">
        <f>IF($I$13="Ja", IF(VLOOKUP(B358,'(2) Gegevens per set'!B:V, 7, FALSE) = "", "", VLOOKUP(B358,'(2) Gegevens per set'!B:V, 7, FALSE)), "")</f>
        <v/>
      </c>
      <c r="J358" s="72" t="str">
        <f>IF($J$13="Ja", IF(VLOOKUP(B358,'(2) Gegevens per set'!B:V, 8, FALSE) = "", "", VLOOKUP(B358,'(2) Gegevens per set'!B:V, 8, FALSE)), "")</f>
        <v/>
      </c>
      <c r="K358" s="64" t="str">
        <f>IF($K$13="Ja", IF(VLOOKUP(B358,'(2) Gegevens per set'!B:V, 9, FALSE) = "", "", VLOOKUP(B358,'(2) Gegevens per set'!B:V, 9, FALSE)), "")</f>
        <v/>
      </c>
      <c r="L358" s="72" t="str">
        <f>IF($L$13="Ja", IF(VLOOKUP(B358,'(2) Gegevens per set'!B:V, 10, FALSE) = "", "", VLOOKUP(B358,'(2) Gegevens per set'!B:V, 10, FALSE)), "")</f>
        <v/>
      </c>
      <c r="M358" s="72" t="str">
        <f>IF($M$13="Ja", IF(VLOOKUP(B358,'(2) Gegevens per set'!B:V, 11, FALSE) = "", "", VLOOKUP(B358,'(2) Gegevens per set'!B:V, 11, FALSE)), "")</f>
        <v/>
      </c>
      <c r="N358" s="64" t="str">
        <f>IF($N$13="Ja", IF(VLOOKUP(B358,'(2) Gegevens per set'!B:V, 12, FALSE) = "", "", VLOOKUP(B358,'(2) Gegevens per set'!B:V, 12, FALSE)), "")</f>
        <v/>
      </c>
      <c r="O358" s="72" t="str">
        <f>IF($O$13="Ja", IF(VLOOKUP(B358,'(2) Gegevens per set'!B:V, 13, FALSE) = "", "", VLOOKUP(B358,'(2) Gegevens per set'!B:V, 13, FALSE)), "")</f>
        <v/>
      </c>
      <c r="P358" s="64" t="str">
        <f>IF($P$13="Ja", IF(VLOOKUP(B358,'(2) Gegevens per set'!B:V, 14, FALSE) = "", "", VLOOKUP(B358,'(2) Gegevens per set'!B:V, 14, FALSE)), "")</f>
        <v/>
      </c>
      <c r="Q358" s="72" t="str">
        <f>IF($Q$13="Ja", IF(VLOOKUP(B358,'(2) Gegevens per set'!B:V, 15, FALSE) = "", "", VLOOKUP(B358,'(2) Gegevens per set'!B:V, 15, FALSE)), "")</f>
        <v/>
      </c>
      <c r="R358" s="64" t="str">
        <f>IF($R$13="Ja", IF(VLOOKUP(B358,'(2) Gegevens per set'!B:V, 16, FALSE) = "", "", VLOOKUP(B358,'(2) Gegevens per set'!B:V, 16, FALSE)), "")</f>
        <v/>
      </c>
      <c r="S358" s="72" t="str">
        <f>IF($S$13="Ja", IF(VLOOKUP(B358,'(2) Gegevens per set'!B:V, 17, FALSE) = "", "", VLOOKUP(B358,'(2) Gegevens per set'!B:V, 17, FALSE)), "")</f>
        <v/>
      </c>
      <c r="T358" s="64" t="str">
        <f>IF($T$13="Ja", IF(VLOOKUP(B358,'(2) Gegevens per set'!B:V, 18, FALSE) = "", "", VLOOKUP(B358,'(2) Gegevens per set'!B:V, 18, FALSE)), "")</f>
        <v/>
      </c>
      <c r="U358" s="72" t="str">
        <f>IF($U$13="Ja", IF(VLOOKUP(B358,'(2) Gegevens per set'!B:V, 19, FALSE) = "", "", VLOOKUP(B358,'(2) Gegevens per set'!B:V, 19, FALSE)), "")</f>
        <v/>
      </c>
      <c r="V358" s="72" t="str">
        <f>IF($V$13="Ja", IF(VLOOKUP(B358,'(2) Gegevens per set'!B:V, 20, FALSE) = "", "", VLOOKUP(B358,'(2) Gegevens per set'!B:V, 20, FALSE)), "")</f>
        <v/>
      </c>
      <c r="W358" s="72" t="str">
        <f>IF($W$13="Ja", IF(VLOOKUP(B358,'(2) Gegevens per set'!B:V, 21, FALSE) = "", "", VLOOKUP(B358,'(2) Gegevens per set'!B:V, 21, FALSE)), "")</f>
        <v/>
      </c>
      <c r="X358" s="83" t="str" cm="1">
        <f t="array" ref="X358">IF($C$6&lt;&gt;"x","",IF(OR(E358:W358&lt;&gt;""),"x",""))</f>
        <v/>
      </c>
      <c r="Y358" s="83" t="str">
        <f>IF($C$8="x", IF(VLOOKUP(B358,'(2) Gegevens per set'!B:Y, 22, FALSE) = "", "", VLOOKUP(B358,'(2) Gegevens per set'!B:Y, 22, FALSE)), "")</f>
        <v/>
      </c>
      <c r="Z358" s="83" t="str">
        <f>IF($C$9="x", IF(VLOOKUP(B358,'(2) Gegevens per set'!B:Y, 23, FALSE) = "", "", VLOOKUP(B358,'(2) Gegevens per set'!B:Y, 23, FALSE)), "")</f>
        <v/>
      </c>
      <c r="AA358" s="83" t="str">
        <f>IF($C$7="x", IF(VLOOKUP(B358,'(2) Gegevens per set'!B:Y, 24, FALSE) = "", "", VLOOKUP(B358,'(2) Gegevens per set'!B:Y, 24, FALSE)), "")</f>
        <v/>
      </c>
    </row>
    <row r="359" spans="2:27" x14ac:dyDescent="0.25">
      <c r="B359" s="60" t="s">
        <v>437</v>
      </c>
      <c r="C359" s="30" t="s">
        <v>438</v>
      </c>
      <c r="D359" s="30"/>
      <c r="E359" s="72" t="str">
        <f>IF($E$13="Ja", IF(VLOOKUP(B359,'(2) Gegevens per set'!B:V, 3, FALSE) = "", "", VLOOKUP(B359,'(2) Gegevens per set'!B:V, 3, FALSE)), "")</f>
        <v/>
      </c>
      <c r="F359" s="72" t="str">
        <f>IF($F$13="Ja", IF(VLOOKUP(B359,'(2) Gegevens per set'!B:V, 4, FALSE) = "", "", VLOOKUP(B359,'(2) Gegevens per set'!B:V, 4, FALSE)), "")</f>
        <v/>
      </c>
      <c r="G359" s="68" t="str">
        <f>IF($G$13="Ja", IF(VLOOKUP(B359,'(2) Gegevens per set'!B:V, 5, FALSE) = "", "", VLOOKUP(B359,'(2) Gegevens per set'!B:V, 5, FALSE)), "")</f>
        <v/>
      </c>
      <c r="H359" s="64" t="str">
        <f>IF($H$13="Ja", IF(VLOOKUP(B359,'(2) Gegevens per set'!B:V, 6, FALSE) = "", "", VLOOKUP(B359,'(2) Gegevens per set'!B:V, 6, FALSE)), "")</f>
        <v/>
      </c>
      <c r="I359" s="72" t="str">
        <f>IF($I$13="Ja", IF(VLOOKUP(B359,'(2) Gegevens per set'!B:V, 7, FALSE) = "", "", VLOOKUP(B359,'(2) Gegevens per set'!B:V, 7, FALSE)), "")</f>
        <v/>
      </c>
      <c r="J359" s="72" t="str">
        <f>IF($J$13="Ja", IF(VLOOKUP(B359,'(2) Gegevens per set'!B:V, 8, FALSE) = "", "", VLOOKUP(B359,'(2) Gegevens per set'!B:V, 8, FALSE)), "")</f>
        <v/>
      </c>
      <c r="K359" s="64" t="str">
        <f>IF($K$13="Ja", IF(VLOOKUP(B359,'(2) Gegevens per set'!B:V, 9, FALSE) = "", "", VLOOKUP(B359,'(2) Gegevens per set'!B:V, 9, FALSE)), "")</f>
        <v/>
      </c>
      <c r="L359" s="72" t="str">
        <f>IF($L$13="Ja", IF(VLOOKUP(B359,'(2) Gegevens per set'!B:V, 10, FALSE) = "", "", VLOOKUP(B359,'(2) Gegevens per set'!B:V, 10, FALSE)), "")</f>
        <v/>
      </c>
      <c r="M359" s="72" t="str">
        <f>IF($M$13="Ja", IF(VLOOKUP(B359,'(2) Gegevens per set'!B:V, 11, FALSE) = "", "", VLOOKUP(B359,'(2) Gegevens per set'!B:V, 11, FALSE)), "")</f>
        <v/>
      </c>
      <c r="N359" s="64" t="str">
        <f>IF($N$13="Ja", IF(VLOOKUP(B359,'(2) Gegevens per set'!B:V, 12, FALSE) = "", "", VLOOKUP(B359,'(2) Gegevens per set'!B:V, 12, FALSE)), "")</f>
        <v/>
      </c>
      <c r="O359" s="72" t="str">
        <f>IF($O$13="Ja", IF(VLOOKUP(B359,'(2) Gegevens per set'!B:V, 13, FALSE) = "", "", VLOOKUP(B359,'(2) Gegevens per set'!B:V, 13, FALSE)), "")</f>
        <v/>
      </c>
      <c r="P359" s="64" t="str">
        <f>IF($P$13="Ja", IF(VLOOKUP(B359,'(2) Gegevens per set'!B:V, 14, FALSE) = "", "", VLOOKUP(B359,'(2) Gegevens per set'!B:V, 14, FALSE)), "")</f>
        <v/>
      </c>
      <c r="Q359" s="72" t="str">
        <f>IF($Q$13="Ja", IF(VLOOKUP(B359,'(2) Gegevens per set'!B:V, 15, FALSE) = "", "", VLOOKUP(B359,'(2) Gegevens per set'!B:V, 15, FALSE)), "")</f>
        <v/>
      </c>
      <c r="R359" s="64" t="str">
        <f>IF($R$13="Ja", IF(VLOOKUP(B359,'(2) Gegevens per set'!B:V, 16, FALSE) = "", "", VLOOKUP(B359,'(2) Gegevens per set'!B:V, 16, FALSE)), "")</f>
        <v/>
      </c>
      <c r="S359" s="72" t="str">
        <f>IF($S$13="Ja", IF(VLOOKUP(B359,'(2) Gegevens per set'!B:V, 17, FALSE) = "", "", VLOOKUP(B359,'(2) Gegevens per set'!B:V, 17, FALSE)), "")</f>
        <v/>
      </c>
      <c r="T359" s="64" t="str">
        <f>IF($T$13="Ja", IF(VLOOKUP(B359,'(2) Gegevens per set'!B:V, 18, FALSE) = "", "", VLOOKUP(B359,'(2) Gegevens per set'!B:V, 18, FALSE)), "")</f>
        <v/>
      </c>
      <c r="U359" s="72" t="str">
        <f>IF($U$13="Ja", IF(VLOOKUP(B359,'(2) Gegevens per set'!B:V, 19, FALSE) = "", "", VLOOKUP(B359,'(2) Gegevens per set'!B:V, 19, FALSE)), "")</f>
        <v/>
      </c>
      <c r="V359" s="72" t="str">
        <f>IF($V$13="Ja", IF(VLOOKUP(B359,'(2) Gegevens per set'!B:V, 20, FALSE) = "", "", VLOOKUP(B359,'(2) Gegevens per set'!B:V, 20, FALSE)), "")</f>
        <v/>
      </c>
      <c r="W359" s="72" t="str">
        <f>IF($W$13="Ja", IF(VLOOKUP(B359,'(2) Gegevens per set'!B:V, 21, FALSE) = "", "", VLOOKUP(B359,'(2) Gegevens per set'!B:V, 21, FALSE)), "")</f>
        <v/>
      </c>
      <c r="X359" s="83" t="str" cm="1">
        <f t="array" ref="X359">IF($C$6&lt;&gt;"x","",IF(OR(E359:W359&lt;&gt;""),"x",""))</f>
        <v/>
      </c>
      <c r="Y359" s="83" t="str">
        <f>IF($C$8="x", IF(VLOOKUP(B359,'(2) Gegevens per set'!B:Y, 22, FALSE) = "", "", VLOOKUP(B359,'(2) Gegevens per set'!B:Y, 22, FALSE)), "")</f>
        <v/>
      </c>
      <c r="Z359" s="83" t="str">
        <f>IF($C$9="x", IF(VLOOKUP(B359,'(2) Gegevens per set'!B:Y, 23, FALSE) = "", "", VLOOKUP(B359,'(2) Gegevens per set'!B:Y, 23, FALSE)), "")</f>
        <v/>
      </c>
      <c r="AA359" s="83" t="str">
        <f>IF($C$7="x", IF(VLOOKUP(B359,'(2) Gegevens per set'!B:Y, 24, FALSE) = "", "", VLOOKUP(B359,'(2) Gegevens per set'!B:Y, 24, FALSE)), "")</f>
        <v/>
      </c>
    </row>
    <row r="360" spans="2:27" x14ac:dyDescent="0.25">
      <c r="B360" s="60" t="s">
        <v>439</v>
      </c>
      <c r="C360" s="30" t="s">
        <v>440</v>
      </c>
      <c r="D360" s="30"/>
      <c r="E360" s="72" t="str">
        <f>IF($E$13="Ja", IF(VLOOKUP(B360,'(2) Gegevens per set'!B:V, 3, FALSE) = "", "", VLOOKUP(B360,'(2) Gegevens per set'!B:V, 3, FALSE)), "")</f>
        <v/>
      </c>
      <c r="F360" s="72" t="str">
        <f>IF($F$13="Ja", IF(VLOOKUP(B360,'(2) Gegevens per set'!B:V, 4, FALSE) = "", "", VLOOKUP(B360,'(2) Gegevens per set'!B:V, 4, FALSE)), "")</f>
        <v/>
      </c>
      <c r="G360" s="68" t="str">
        <f>IF($G$13="Ja", IF(VLOOKUP(B360,'(2) Gegevens per set'!B:V, 5, FALSE) = "", "", VLOOKUP(B360,'(2) Gegevens per set'!B:V, 5, FALSE)), "")</f>
        <v/>
      </c>
      <c r="H360" s="64" t="str">
        <f>IF($H$13="Ja", IF(VLOOKUP(B360,'(2) Gegevens per set'!B:V, 6, FALSE) = "", "", VLOOKUP(B360,'(2) Gegevens per set'!B:V, 6, FALSE)), "")</f>
        <v/>
      </c>
      <c r="I360" s="72" t="str">
        <f>IF($I$13="Ja", IF(VLOOKUP(B360,'(2) Gegevens per set'!B:V, 7, FALSE) = "", "", VLOOKUP(B360,'(2) Gegevens per set'!B:V, 7, FALSE)), "")</f>
        <v/>
      </c>
      <c r="J360" s="72" t="str">
        <f>IF($J$13="Ja", IF(VLOOKUP(B360,'(2) Gegevens per set'!B:V, 8, FALSE) = "", "", VLOOKUP(B360,'(2) Gegevens per set'!B:V, 8, FALSE)), "")</f>
        <v/>
      </c>
      <c r="K360" s="64" t="str">
        <f>IF($K$13="Ja", IF(VLOOKUP(B360,'(2) Gegevens per set'!B:V, 9, FALSE) = "", "", VLOOKUP(B360,'(2) Gegevens per set'!B:V, 9, FALSE)), "")</f>
        <v/>
      </c>
      <c r="L360" s="72" t="str">
        <f>IF($L$13="Ja", IF(VLOOKUP(B360,'(2) Gegevens per set'!B:V, 10, FALSE) = "", "", VLOOKUP(B360,'(2) Gegevens per set'!B:V, 10, FALSE)), "")</f>
        <v/>
      </c>
      <c r="M360" s="72" t="str">
        <f>IF($M$13="Ja", IF(VLOOKUP(B360,'(2) Gegevens per set'!B:V, 11, FALSE) = "", "", VLOOKUP(B360,'(2) Gegevens per set'!B:V, 11, FALSE)), "")</f>
        <v/>
      </c>
      <c r="N360" s="64" t="str">
        <f>IF($N$13="Ja", IF(VLOOKUP(B360,'(2) Gegevens per set'!B:V, 12, FALSE) = "", "", VLOOKUP(B360,'(2) Gegevens per set'!B:V, 12, FALSE)), "")</f>
        <v/>
      </c>
      <c r="O360" s="72" t="str">
        <f>IF($O$13="Ja", IF(VLOOKUP(B360,'(2) Gegevens per set'!B:V, 13, FALSE) = "", "", VLOOKUP(B360,'(2) Gegevens per set'!B:V, 13, FALSE)), "")</f>
        <v/>
      </c>
      <c r="P360" s="64" t="str">
        <f>IF($P$13="Ja", IF(VLOOKUP(B360,'(2) Gegevens per set'!B:V, 14, FALSE) = "", "", VLOOKUP(B360,'(2) Gegevens per set'!B:V, 14, FALSE)), "")</f>
        <v/>
      </c>
      <c r="Q360" s="72" t="str">
        <f>IF($Q$13="Ja", IF(VLOOKUP(B360,'(2) Gegevens per set'!B:V, 15, FALSE) = "", "", VLOOKUP(B360,'(2) Gegevens per set'!B:V, 15, FALSE)), "")</f>
        <v/>
      </c>
      <c r="R360" s="64" t="str">
        <f>IF($R$13="Ja", IF(VLOOKUP(B360,'(2) Gegevens per set'!B:V, 16, FALSE) = "", "", VLOOKUP(B360,'(2) Gegevens per set'!B:V, 16, FALSE)), "")</f>
        <v/>
      </c>
      <c r="S360" s="72" t="str">
        <f>IF($S$13="Ja", IF(VLOOKUP(B360,'(2) Gegevens per set'!B:V, 17, FALSE) = "", "", VLOOKUP(B360,'(2) Gegevens per set'!B:V, 17, FALSE)), "")</f>
        <v/>
      </c>
      <c r="T360" s="64" t="str">
        <f>IF($T$13="Ja", IF(VLOOKUP(B360,'(2) Gegevens per set'!B:V, 18, FALSE) = "", "", VLOOKUP(B360,'(2) Gegevens per set'!B:V, 18, FALSE)), "")</f>
        <v/>
      </c>
      <c r="U360" s="72" t="str">
        <f>IF($U$13="Ja", IF(VLOOKUP(B360,'(2) Gegevens per set'!B:V, 19, FALSE) = "", "", VLOOKUP(B360,'(2) Gegevens per set'!B:V, 19, FALSE)), "")</f>
        <v/>
      </c>
      <c r="V360" s="72" t="str">
        <f>IF($V$13="Ja", IF(VLOOKUP(B360,'(2) Gegevens per set'!B:V, 20, FALSE) = "", "", VLOOKUP(B360,'(2) Gegevens per set'!B:V, 20, FALSE)), "")</f>
        <v/>
      </c>
      <c r="W360" s="72" t="str">
        <f>IF($W$13="Ja", IF(VLOOKUP(B360,'(2) Gegevens per set'!B:V, 21, FALSE) = "", "", VLOOKUP(B360,'(2) Gegevens per set'!B:V, 21, FALSE)), "")</f>
        <v/>
      </c>
      <c r="X360" s="83" t="str" cm="1">
        <f t="array" ref="X360">IF($C$6&lt;&gt;"x","",IF(OR(E360:W360&lt;&gt;""),"x",""))</f>
        <v/>
      </c>
      <c r="Y360" s="83" t="str">
        <f>IF($C$8="x", IF(VLOOKUP(B360,'(2) Gegevens per set'!B:Y, 22, FALSE) = "", "", VLOOKUP(B360,'(2) Gegevens per set'!B:Y, 22, FALSE)), "")</f>
        <v/>
      </c>
      <c r="Z360" s="83" t="str">
        <f>IF($C$9="x", IF(VLOOKUP(B360,'(2) Gegevens per set'!B:Y, 23, FALSE) = "", "", VLOOKUP(B360,'(2) Gegevens per set'!B:Y, 23, FALSE)), "")</f>
        <v/>
      </c>
      <c r="AA360" s="83" t="str">
        <f>IF($C$7="x", IF(VLOOKUP(B360,'(2) Gegevens per set'!B:Y, 24, FALSE) = "", "", VLOOKUP(B360,'(2) Gegevens per set'!B:Y, 24, FALSE)), "")</f>
        <v/>
      </c>
    </row>
    <row r="361" spans="2:27" x14ac:dyDescent="0.25">
      <c r="B361" s="60" t="s">
        <v>441</v>
      </c>
      <c r="C361" s="30" t="s">
        <v>442</v>
      </c>
      <c r="D361" s="30"/>
      <c r="E361" s="72" t="str">
        <f>IF($E$13="Ja", IF(VLOOKUP(B361,'(2) Gegevens per set'!B:V, 3, FALSE) = "", "", VLOOKUP(B361,'(2) Gegevens per set'!B:V, 3, FALSE)), "")</f>
        <v/>
      </c>
      <c r="F361" s="72" t="str">
        <f>IF($F$13="Ja", IF(VLOOKUP(B361,'(2) Gegevens per set'!B:V, 4, FALSE) = "", "", VLOOKUP(B361,'(2) Gegevens per set'!B:V, 4, FALSE)), "")</f>
        <v/>
      </c>
      <c r="G361" s="68" t="str">
        <f>IF($G$13="Ja", IF(VLOOKUP(B361,'(2) Gegevens per set'!B:V, 5, FALSE) = "", "", VLOOKUP(B361,'(2) Gegevens per set'!B:V, 5, FALSE)), "")</f>
        <v/>
      </c>
      <c r="H361" s="64" t="str">
        <f>IF($H$13="Ja", IF(VLOOKUP(B361,'(2) Gegevens per set'!B:V, 6, FALSE) = "", "", VLOOKUP(B361,'(2) Gegevens per set'!B:V, 6, FALSE)), "")</f>
        <v/>
      </c>
      <c r="I361" s="72" t="str">
        <f>IF($I$13="Ja", IF(VLOOKUP(B361,'(2) Gegevens per set'!B:V, 7, FALSE) = "", "", VLOOKUP(B361,'(2) Gegevens per set'!B:V, 7, FALSE)), "")</f>
        <v/>
      </c>
      <c r="J361" s="72" t="str">
        <f>IF($J$13="Ja", IF(VLOOKUP(B361,'(2) Gegevens per set'!B:V, 8, FALSE) = "", "", VLOOKUP(B361,'(2) Gegevens per set'!B:V, 8, FALSE)), "")</f>
        <v/>
      </c>
      <c r="K361" s="64" t="str">
        <f>IF($K$13="Ja", IF(VLOOKUP(B361,'(2) Gegevens per set'!B:V, 9, FALSE) = "", "", VLOOKUP(B361,'(2) Gegevens per set'!B:V, 9, FALSE)), "")</f>
        <v/>
      </c>
      <c r="L361" s="72" t="str">
        <f>IF($L$13="Ja", IF(VLOOKUP(B361,'(2) Gegevens per set'!B:V, 10, FALSE) = "", "", VLOOKUP(B361,'(2) Gegevens per set'!B:V, 10, FALSE)), "")</f>
        <v/>
      </c>
      <c r="M361" s="72" t="str">
        <f>IF($M$13="Ja", IF(VLOOKUP(B361,'(2) Gegevens per set'!B:V, 11, FALSE) = "", "", VLOOKUP(B361,'(2) Gegevens per set'!B:V, 11, FALSE)), "")</f>
        <v/>
      </c>
      <c r="N361" s="64" t="str">
        <f>IF($N$13="Ja", IF(VLOOKUP(B361,'(2) Gegevens per set'!B:V, 12, FALSE) = "", "", VLOOKUP(B361,'(2) Gegevens per set'!B:V, 12, FALSE)), "")</f>
        <v/>
      </c>
      <c r="O361" s="72" t="str">
        <f>IF($O$13="Ja", IF(VLOOKUP(B361,'(2) Gegevens per set'!B:V, 13, FALSE) = "", "", VLOOKUP(B361,'(2) Gegevens per set'!B:V, 13, FALSE)), "")</f>
        <v/>
      </c>
      <c r="P361" s="64" t="str">
        <f>IF($P$13="Ja", IF(VLOOKUP(B361,'(2) Gegevens per set'!B:V, 14, FALSE) = "", "", VLOOKUP(B361,'(2) Gegevens per set'!B:V, 14, FALSE)), "")</f>
        <v/>
      </c>
      <c r="Q361" s="72" t="str">
        <f>IF($Q$13="Ja", IF(VLOOKUP(B361,'(2) Gegevens per set'!B:V, 15, FALSE) = "", "", VLOOKUP(B361,'(2) Gegevens per set'!B:V, 15, FALSE)), "")</f>
        <v/>
      </c>
      <c r="R361" s="64" t="str">
        <f>IF($R$13="Ja", IF(VLOOKUP(B361,'(2) Gegevens per set'!B:V, 16, FALSE) = "", "", VLOOKUP(B361,'(2) Gegevens per set'!B:V, 16, FALSE)), "")</f>
        <v/>
      </c>
      <c r="S361" s="72" t="str">
        <f>IF($S$13="Ja", IF(VLOOKUP(B361,'(2) Gegevens per set'!B:V, 17, FALSE) = "", "", VLOOKUP(B361,'(2) Gegevens per set'!B:V, 17, FALSE)), "")</f>
        <v/>
      </c>
      <c r="T361" s="64" t="str">
        <f>IF($T$13="Ja", IF(VLOOKUP(B361,'(2) Gegevens per set'!B:V, 18, FALSE) = "", "", VLOOKUP(B361,'(2) Gegevens per set'!B:V, 18, FALSE)), "")</f>
        <v/>
      </c>
      <c r="U361" s="72" t="str">
        <f>IF($U$13="Ja", IF(VLOOKUP(B361,'(2) Gegevens per set'!B:V, 19, FALSE) = "", "", VLOOKUP(B361,'(2) Gegevens per set'!B:V, 19, FALSE)), "")</f>
        <v/>
      </c>
      <c r="V361" s="72" t="str">
        <f>IF($V$13="Ja", IF(VLOOKUP(B361,'(2) Gegevens per set'!B:V, 20, FALSE) = "", "", VLOOKUP(B361,'(2) Gegevens per set'!B:V, 20, FALSE)), "")</f>
        <v/>
      </c>
      <c r="W361" s="72" t="str">
        <f>IF($W$13="Ja", IF(VLOOKUP(B361,'(2) Gegevens per set'!B:V, 21, FALSE) = "", "", VLOOKUP(B361,'(2) Gegevens per set'!B:V, 21, FALSE)), "")</f>
        <v/>
      </c>
      <c r="X361" s="83" t="str" cm="1">
        <f t="array" ref="X361">IF($C$6&lt;&gt;"x","",IF(OR(E361:W361&lt;&gt;""),"x",""))</f>
        <v/>
      </c>
      <c r="Y361" s="83" t="str">
        <f>IF($C$8="x", IF(VLOOKUP(B361,'(2) Gegevens per set'!B:Y, 22, FALSE) = "", "", VLOOKUP(B361,'(2) Gegevens per set'!B:Y, 22, FALSE)), "")</f>
        <v/>
      </c>
      <c r="Z361" s="83" t="str">
        <f>IF($C$9="x", IF(VLOOKUP(B361,'(2) Gegevens per set'!B:Y, 23, FALSE) = "", "", VLOOKUP(B361,'(2) Gegevens per set'!B:Y, 23, FALSE)), "")</f>
        <v/>
      </c>
      <c r="AA361" s="83" t="str">
        <f>IF($C$7="x", IF(VLOOKUP(B361,'(2) Gegevens per set'!B:Y, 24, FALSE) = "", "", VLOOKUP(B361,'(2) Gegevens per set'!B:Y, 24, FALSE)), "")</f>
        <v/>
      </c>
    </row>
    <row r="362" spans="2:27" x14ac:dyDescent="0.25">
      <c r="B362" s="60" t="s">
        <v>443</v>
      </c>
      <c r="C362" s="30" t="s">
        <v>444</v>
      </c>
      <c r="D362" s="30"/>
      <c r="E362" s="72" t="str">
        <f>IF($E$13="Ja", IF(VLOOKUP(B362,'(2) Gegevens per set'!B:V, 3, FALSE) = "", "", VLOOKUP(B362,'(2) Gegevens per set'!B:V, 3, FALSE)), "")</f>
        <v/>
      </c>
      <c r="F362" s="72" t="str">
        <f>IF($F$13="Ja", IF(VLOOKUP(B362,'(2) Gegevens per set'!B:V, 4, FALSE) = "", "", VLOOKUP(B362,'(2) Gegevens per set'!B:V, 4, FALSE)), "")</f>
        <v/>
      </c>
      <c r="G362" s="68" t="str">
        <f>IF($G$13="Ja", IF(VLOOKUP(B362,'(2) Gegevens per set'!B:V, 5, FALSE) = "", "", VLOOKUP(B362,'(2) Gegevens per set'!B:V, 5, FALSE)), "")</f>
        <v/>
      </c>
      <c r="H362" s="64" t="str">
        <f>IF($H$13="Ja", IF(VLOOKUP(B362,'(2) Gegevens per set'!B:V, 6, FALSE) = "", "", VLOOKUP(B362,'(2) Gegevens per set'!B:V, 6, FALSE)), "")</f>
        <v/>
      </c>
      <c r="I362" s="72" t="str">
        <f>IF($I$13="Ja", IF(VLOOKUP(B362,'(2) Gegevens per set'!B:V, 7, FALSE) = "", "", VLOOKUP(B362,'(2) Gegevens per set'!B:V, 7, FALSE)), "")</f>
        <v/>
      </c>
      <c r="J362" s="72" t="str">
        <f>IF($J$13="Ja", IF(VLOOKUP(B362,'(2) Gegevens per set'!B:V, 8, FALSE) = "", "", VLOOKUP(B362,'(2) Gegevens per set'!B:V, 8, FALSE)), "")</f>
        <v/>
      </c>
      <c r="K362" s="64" t="str">
        <f>IF($K$13="Ja", IF(VLOOKUP(B362,'(2) Gegevens per set'!B:V, 9, FALSE) = "", "", VLOOKUP(B362,'(2) Gegevens per set'!B:V, 9, FALSE)), "")</f>
        <v/>
      </c>
      <c r="L362" s="72" t="str">
        <f>IF($L$13="Ja", IF(VLOOKUP(B362,'(2) Gegevens per set'!B:V, 10, FALSE) = "", "", VLOOKUP(B362,'(2) Gegevens per set'!B:V, 10, FALSE)), "")</f>
        <v/>
      </c>
      <c r="M362" s="72" t="str">
        <f>IF($M$13="Ja", IF(VLOOKUP(B362,'(2) Gegevens per set'!B:V, 11, FALSE) = "", "", VLOOKUP(B362,'(2) Gegevens per set'!B:V, 11, FALSE)), "")</f>
        <v/>
      </c>
      <c r="N362" s="64" t="str">
        <f>IF($N$13="Ja", IF(VLOOKUP(B362,'(2) Gegevens per set'!B:V, 12, FALSE) = "", "", VLOOKUP(B362,'(2) Gegevens per set'!B:V, 12, FALSE)), "")</f>
        <v/>
      </c>
      <c r="O362" s="72" t="str">
        <f>IF($O$13="Ja", IF(VLOOKUP(B362,'(2) Gegevens per set'!B:V, 13, FALSE) = "", "", VLOOKUP(B362,'(2) Gegevens per set'!B:V, 13, FALSE)), "")</f>
        <v/>
      </c>
      <c r="P362" s="64" t="str">
        <f>IF($P$13="Ja", IF(VLOOKUP(B362,'(2) Gegevens per set'!B:V, 14, FALSE) = "", "", VLOOKUP(B362,'(2) Gegevens per set'!B:V, 14, FALSE)), "")</f>
        <v/>
      </c>
      <c r="Q362" s="72" t="str">
        <f>IF($Q$13="Ja", IF(VLOOKUP(B362,'(2) Gegevens per set'!B:V, 15, FALSE) = "", "", VLOOKUP(B362,'(2) Gegevens per set'!B:V, 15, FALSE)), "")</f>
        <v/>
      </c>
      <c r="R362" s="64" t="str">
        <f>IF($R$13="Ja", IF(VLOOKUP(B362,'(2) Gegevens per set'!B:V, 16, FALSE) = "", "", VLOOKUP(B362,'(2) Gegevens per set'!B:V, 16, FALSE)), "")</f>
        <v/>
      </c>
      <c r="S362" s="72" t="str">
        <f>IF($S$13="Ja", IF(VLOOKUP(B362,'(2) Gegevens per set'!B:V, 17, FALSE) = "", "", VLOOKUP(B362,'(2) Gegevens per set'!B:V, 17, FALSE)), "")</f>
        <v/>
      </c>
      <c r="T362" s="64" t="str">
        <f>IF($T$13="Ja", IF(VLOOKUP(B362,'(2) Gegevens per set'!B:V, 18, FALSE) = "", "", VLOOKUP(B362,'(2) Gegevens per set'!B:V, 18, FALSE)), "")</f>
        <v/>
      </c>
      <c r="U362" s="72" t="str">
        <f>IF($U$13="Ja", IF(VLOOKUP(B362,'(2) Gegevens per set'!B:V, 19, FALSE) = "", "", VLOOKUP(B362,'(2) Gegevens per set'!B:V, 19, FALSE)), "")</f>
        <v/>
      </c>
      <c r="V362" s="72" t="str">
        <f>IF($V$13="Ja", IF(VLOOKUP(B362,'(2) Gegevens per set'!B:V, 20, FALSE) = "", "", VLOOKUP(B362,'(2) Gegevens per set'!B:V, 20, FALSE)), "")</f>
        <v/>
      </c>
      <c r="W362" s="72" t="str">
        <f>IF($W$13="Ja", IF(VLOOKUP(B362,'(2) Gegevens per set'!B:V, 21, FALSE) = "", "", VLOOKUP(B362,'(2) Gegevens per set'!B:V, 21, FALSE)), "")</f>
        <v/>
      </c>
      <c r="X362" s="83" t="str" cm="1">
        <f t="array" ref="X362">IF($C$6&lt;&gt;"x","",IF(OR(E362:W362&lt;&gt;""),"x",""))</f>
        <v/>
      </c>
      <c r="Y362" s="83" t="str">
        <f>IF($C$8="x", IF(VLOOKUP(B362,'(2) Gegevens per set'!B:Y, 22, FALSE) = "", "", VLOOKUP(B362,'(2) Gegevens per set'!B:Y, 22, FALSE)), "")</f>
        <v/>
      </c>
      <c r="Z362" s="83" t="str">
        <f>IF($C$9="x", IF(VLOOKUP(B362,'(2) Gegevens per set'!B:Y, 23, FALSE) = "", "", VLOOKUP(B362,'(2) Gegevens per set'!B:Y, 23, FALSE)), "")</f>
        <v/>
      </c>
      <c r="AA362" s="83" t="str">
        <f>IF($C$7="x", IF(VLOOKUP(B362,'(2) Gegevens per set'!B:Y, 24, FALSE) = "", "", VLOOKUP(B362,'(2) Gegevens per set'!B:Y, 24, FALSE)), "")</f>
        <v/>
      </c>
    </row>
    <row r="363" spans="2:27" x14ac:dyDescent="0.25">
      <c r="B363" s="60" t="s">
        <v>445</v>
      </c>
      <c r="C363" s="30" t="s">
        <v>446</v>
      </c>
      <c r="D363" s="30"/>
      <c r="E363" s="72" t="str">
        <f>IF($E$13="Ja", IF(VLOOKUP(B363,'(2) Gegevens per set'!B:V, 3, FALSE) = "", "", VLOOKUP(B363,'(2) Gegevens per set'!B:V, 3, FALSE)), "")</f>
        <v/>
      </c>
      <c r="F363" s="72" t="str">
        <f>IF($F$13="Ja", IF(VLOOKUP(B363,'(2) Gegevens per set'!B:V, 4, FALSE) = "", "", VLOOKUP(B363,'(2) Gegevens per set'!B:V, 4, FALSE)), "")</f>
        <v/>
      </c>
      <c r="G363" s="68" t="str">
        <f>IF($G$13="Ja", IF(VLOOKUP(B363,'(2) Gegevens per set'!B:V, 5, FALSE) = "", "", VLOOKUP(B363,'(2) Gegevens per set'!B:V, 5, FALSE)), "")</f>
        <v/>
      </c>
      <c r="H363" s="64" t="str">
        <f>IF($H$13="Ja", IF(VLOOKUP(B363,'(2) Gegevens per set'!B:V, 6, FALSE) = "", "", VLOOKUP(B363,'(2) Gegevens per set'!B:V, 6, FALSE)), "")</f>
        <v/>
      </c>
      <c r="I363" s="72" t="str">
        <f>IF($I$13="Ja", IF(VLOOKUP(B363,'(2) Gegevens per set'!B:V, 7, FALSE) = "", "", VLOOKUP(B363,'(2) Gegevens per set'!B:V, 7, FALSE)), "")</f>
        <v/>
      </c>
      <c r="J363" s="72" t="str">
        <f>IF($J$13="Ja", IF(VLOOKUP(B363,'(2) Gegevens per set'!B:V, 8, FALSE) = "", "", VLOOKUP(B363,'(2) Gegevens per set'!B:V, 8, FALSE)), "")</f>
        <v/>
      </c>
      <c r="K363" s="64" t="str">
        <f>IF($K$13="Ja", IF(VLOOKUP(B363,'(2) Gegevens per set'!B:V, 9, FALSE) = "", "", VLOOKUP(B363,'(2) Gegevens per set'!B:V, 9, FALSE)), "")</f>
        <v/>
      </c>
      <c r="L363" s="72" t="str">
        <f>IF($L$13="Ja", IF(VLOOKUP(B363,'(2) Gegevens per set'!B:V, 10, FALSE) = "", "", VLOOKUP(B363,'(2) Gegevens per set'!B:V, 10, FALSE)), "")</f>
        <v/>
      </c>
      <c r="M363" s="72" t="str">
        <f>IF($M$13="Ja", IF(VLOOKUP(B363,'(2) Gegevens per set'!B:V, 11, FALSE) = "", "", VLOOKUP(B363,'(2) Gegevens per set'!B:V, 11, FALSE)), "")</f>
        <v/>
      </c>
      <c r="N363" s="64" t="str">
        <f>IF($N$13="Ja", IF(VLOOKUP(B363,'(2) Gegevens per set'!B:V, 12, FALSE) = "", "", VLOOKUP(B363,'(2) Gegevens per set'!B:V, 12, FALSE)), "")</f>
        <v/>
      </c>
      <c r="O363" s="72" t="str">
        <f>IF($O$13="Ja", IF(VLOOKUP(B363,'(2) Gegevens per set'!B:V, 13, FALSE) = "", "", VLOOKUP(B363,'(2) Gegevens per set'!B:V, 13, FALSE)), "")</f>
        <v/>
      </c>
      <c r="P363" s="64" t="str">
        <f>IF($P$13="Ja", IF(VLOOKUP(B363,'(2) Gegevens per set'!B:V, 14, FALSE) = "", "", VLOOKUP(B363,'(2) Gegevens per set'!B:V, 14, FALSE)), "")</f>
        <v/>
      </c>
      <c r="Q363" s="72" t="str">
        <f>IF($Q$13="Ja", IF(VLOOKUP(B363,'(2) Gegevens per set'!B:V, 15, FALSE) = "", "", VLOOKUP(B363,'(2) Gegevens per set'!B:V, 15, FALSE)), "")</f>
        <v/>
      </c>
      <c r="R363" s="64" t="str">
        <f>IF($R$13="Ja", IF(VLOOKUP(B363,'(2) Gegevens per set'!B:V, 16, FALSE) = "", "", VLOOKUP(B363,'(2) Gegevens per set'!B:V, 16, FALSE)), "")</f>
        <v/>
      </c>
      <c r="S363" s="72" t="str">
        <f>IF($S$13="Ja", IF(VLOOKUP(B363,'(2) Gegevens per set'!B:V, 17, FALSE) = "", "", VLOOKUP(B363,'(2) Gegevens per set'!B:V, 17, FALSE)), "")</f>
        <v/>
      </c>
      <c r="T363" s="64" t="str">
        <f>IF($T$13="Ja", IF(VLOOKUP(B363,'(2) Gegevens per set'!B:V, 18, FALSE) = "", "", VLOOKUP(B363,'(2) Gegevens per set'!B:V, 18, FALSE)), "")</f>
        <v/>
      </c>
      <c r="U363" s="72" t="str">
        <f>IF($U$13="Ja", IF(VLOOKUP(B363,'(2) Gegevens per set'!B:V, 19, FALSE) = "", "", VLOOKUP(B363,'(2) Gegevens per set'!B:V, 19, FALSE)), "")</f>
        <v/>
      </c>
      <c r="V363" s="72" t="str">
        <f>IF($V$13="Ja", IF(VLOOKUP(B363,'(2) Gegevens per set'!B:V, 20, FALSE) = "", "", VLOOKUP(B363,'(2) Gegevens per set'!B:V, 20, FALSE)), "")</f>
        <v/>
      </c>
      <c r="W363" s="72" t="str">
        <f>IF($W$13="Ja", IF(VLOOKUP(B363,'(2) Gegevens per set'!B:V, 21, FALSE) = "", "", VLOOKUP(B363,'(2) Gegevens per set'!B:V, 21, FALSE)), "")</f>
        <v/>
      </c>
      <c r="X363" s="83" t="str" cm="1">
        <f t="array" ref="X363">IF($C$6&lt;&gt;"x","",IF(OR(E363:W363&lt;&gt;""),"x",""))</f>
        <v/>
      </c>
      <c r="Y363" s="83" t="str">
        <f>IF($C$8="x", IF(VLOOKUP(B363,'(2) Gegevens per set'!B:Y, 22, FALSE) = "", "", VLOOKUP(B363,'(2) Gegevens per set'!B:Y, 22, FALSE)), "")</f>
        <v/>
      </c>
      <c r="Z363" s="83" t="str">
        <f>IF($C$9="x", IF(VLOOKUP(B363,'(2) Gegevens per set'!B:Y, 23, FALSE) = "", "", VLOOKUP(B363,'(2) Gegevens per set'!B:Y, 23, FALSE)), "")</f>
        <v/>
      </c>
      <c r="AA363" s="83" t="str">
        <f>IF($C$7="x", IF(VLOOKUP(B363,'(2) Gegevens per set'!B:Y, 24, FALSE) = "", "", VLOOKUP(B363,'(2) Gegevens per set'!B:Y, 24, FALSE)), "")</f>
        <v/>
      </c>
    </row>
    <row r="364" spans="2:27" x14ac:dyDescent="0.25">
      <c r="B364" s="60" t="s">
        <v>447</v>
      </c>
      <c r="C364" s="30" t="s">
        <v>38</v>
      </c>
      <c r="D364" s="30"/>
      <c r="E364" s="72" t="str">
        <f>IF($E$13="Ja", IF(VLOOKUP(B364,'(2) Gegevens per set'!B:V, 3, FALSE) = "", "", VLOOKUP(B364,'(2) Gegevens per set'!B:V, 3, FALSE)), "")</f>
        <v/>
      </c>
      <c r="F364" s="72" t="str">
        <f>IF($F$13="Ja", IF(VLOOKUP(B364,'(2) Gegevens per set'!B:V, 4, FALSE) = "", "", VLOOKUP(B364,'(2) Gegevens per set'!B:V, 4, FALSE)), "")</f>
        <v/>
      </c>
      <c r="G364" s="68" t="str">
        <f>IF($G$13="Ja", IF(VLOOKUP(B364,'(2) Gegevens per set'!B:V, 5, FALSE) = "", "", VLOOKUP(B364,'(2) Gegevens per set'!B:V, 5, FALSE)), "")</f>
        <v/>
      </c>
      <c r="H364" s="64" t="str">
        <f>IF($H$13="Ja", IF(VLOOKUP(B364,'(2) Gegevens per set'!B:V, 6, FALSE) = "", "", VLOOKUP(B364,'(2) Gegevens per set'!B:V, 6, FALSE)), "")</f>
        <v/>
      </c>
      <c r="I364" s="72" t="str">
        <f>IF($I$13="Ja", IF(VLOOKUP(B364,'(2) Gegevens per set'!B:V, 7, FALSE) = "", "", VLOOKUP(B364,'(2) Gegevens per set'!B:V, 7, FALSE)), "")</f>
        <v/>
      </c>
      <c r="J364" s="72" t="str">
        <f>IF($J$13="Ja", IF(VLOOKUP(B364,'(2) Gegevens per set'!B:V, 8, FALSE) = "", "", VLOOKUP(B364,'(2) Gegevens per set'!B:V, 8, FALSE)), "")</f>
        <v/>
      </c>
      <c r="K364" s="64" t="str">
        <f>IF($K$13="Ja", IF(VLOOKUP(B364,'(2) Gegevens per set'!B:V, 9, FALSE) = "", "", VLOOKUP(B364,'(2) Gegevens per set'!B:V, 9, FALSE)), "")</f>
        <v/>
      </c>
      <c r="L364" s="72" t="str">
        <f>IF($L$13="Ja", IF(VLOOKUP(B364,'(2) Gegevens per set'!B:V, 10, FALSE) = "", "", VLOOKUP(B364,'(2) Gegevens per set'!B:V, 10, FALSE)), "")</f>
        <v/>
      </c>
      <c r="M364" s="72" t="str">
        <f>IF($M$13="Ja", IF(VLOOKUP(B364,'(2) Gegevens per set'!B:V, 11, FALSE) = "", "", VLOOKUP(B364,'(2) Gegevens per set'!B:V, 11, FALSE)), "")</f>
        <v/>
      </c>
      <c r="N364" s="64" t="str">
        <f>IF($N$13="Ja", IF(VLOOKUP(B364,'(2) Gegevens per set'!B:V, 12, FALSE) = "", "", VLOOKUP(B364,'(2) Gegevens per set'!B:V, 12, FALSE)), "")</f>
        <v/>
      </c>
      <c r="O364" s="72" t="str">
        <f>IF($O$13="Ja", IF(VLOOKUP(B364,'(2) Gegevens per set'!B:V, 13, FALSE) = "", "", VLOOKUP(B364,'(2) Gegevens per set'!B:V, 13, FALSE)), "")</f>
        <v/>
      </c>
      <c r="P364" s="64" t="str">
        <f>IF($P$13="Ja", IF(VLOOKUP(B364,'(2) Gegevens per set'!B:V, 14, FALSE) = "", "", VLOOKUP(B364,'(2) Gegevens per set'!B:V, 14, FALSE)), "")</f>
        <v/>
      </c>
      <c r="Q364" s="72" t="str">
        <f>IF($Q$13="Ja", IF(VLOOKUP(B364,'(2) Gegevens per set'!B:V, 15, FALSE) = "", "", VLOOKUP(B364,'(2) Gegevens per set'!B:V, 15, FALSE)), "")</f>
        <v/>
      </c>
      <c r="R364" s="64" t="str">
        <f>IF($R$13="Ja", IF(VLOOKUP(B364,'(2) Gegevens per set'!B:V, 16, FALSE) = "", "", VLOOKUP(B364,'(2) Gegevens per set'!B:V, 16, FALSE)), "")</f>
        <v/>
      </c>
      <c r="S364" s="72" t="str">
        <f>IF($S$13="Ja", IF(VLOOKUP(B364,'(2) Gegevens per set'!B:V, 17, FALSE) = "", "", VLOOKUP(B364,'(2) Gegevens per set'!B:V, 17, FALSE)), "")</f>
        <v/>
      </c>
      <c r="T364" s="64" t="str">
        <f>IF($T$13="Ja", IF(VLOOKUP(B364,'(2) Gegevens per set'!B:V, 18, FALSE) = "", "", VLOOKUP(B364,'(2) Gegevens per set'!B:V, 18, FALSE)), "")</f>
        <v/>
      </c>
      <c r="U364" s="72" t="str">
        <f>IF($U$13="Ja", IF(VLOOKUP(B364,'(2) Gegevens per set'!B:V, 19, FALSE) = "", "", VLOOKUP(B364,'(2) Gegevens per set'!B:V, 19, FALSE)), "")</f>
        <v/>
      </c>
      <c r="V364" s="72" t="str">
        <f>IF($V$13="Ja", IF(VLOOKUP(B364,'(2) Gegevens per set'!B:V, 20, FALSE) = "", "", VLOOKUP(B364,'(2) Gegevens per set'!B:V, 20, FALSE)), "")</f>
        <v/>
      </c>
      <c r="W364" s="72" t="str">
        <f>IF($W$13="Ja", IF(VLOOKUP(B364,'(2) Gegevens per set'!B:V, 21, FALSE) = "", "", VLOOKUP(B364,'(2) Gegevens per set'!B:V, 21, FALSE)), "")</f>
        <v/>
      </c>
      <c r="X364" s="83" t="str" cm="1">
        <f t="array" ref="X364">IF($C$6&lt;&gt;"x","",IF(OR(E364:W364&lt;&gt;""),"x",""))</f>
        <v/>
      </c>
      <c r="Y364" s="83" t="str">
        <f>IF($C$8="x", IF(VLOOKUP(B364,'(2) Gegevens per set'!B:Y, 22, FALSE) = "", "", VLOOKUP(B364,'(2) Gegevens per set'!B:Y, 22, FALSE)), "")</f>
        <v/>
      </c>
      <c r="Z364" s="83" t="str">
        <f>IF($C$9="x", IF(VLOOKUP(B364,'(2) Gegevens per set'!B:Y, 23, FALSE) = "", "", VLOOKUP(B364,'(2) Gegevens per set'!B:Y, 23, FALSE)), "")</f>
        <v/>
      </c>
      <c r="AA364" s="83" t="str">
        <f>IF($C$7="x", IF(VLOOKUP(B364,'(2) Gegevens per set'!B:Y, 24, FALSE) = "", "", VLOOKUP(B364,'(2) Gegevens per set'!B:Y, 24, FALSE)), "")</f>
        <v/>
      </c>
    </row>
    <row r="365" spans="2:27" x14ac:dyDescent="0.25">
      <c r="B365" s="31" t="s">
        <v>448</v>
      </c>
      <c r="C365" s="59" t="s">
        <v>40</v>
      </c>
      <c r="D365" s="59"/>
      <c r="E365" s="16" t="str">
        <f>IF($E$13="Ja", IF(VLOOKUP(B365,'(2) Gegevens per set'!B:V, 3, FALSE) = "", "", VLOOKUP(B365,'(2) Gegevens per set'!B:V, 3, FALSE)), "")</f>
        <v/>
      </c>
      <c r="F365" s="16" t="str">
        <f>IF($F$13="Ja", IF(VLOOKUP(B365,'(2) Gegevens per set'!B:V, 4, FALSE) = "", "", VLOOKUP(B365,'(2) Gegevens per set'!B:V, 4, FALSE)), "")</f>
        <v/>
      </c>
      <c r="G365" s="16" t="str">
        <f>IF($G$13="Ja", IF(VLOOKUP(B365,'(2) Gegevens per set'!B:V, 5, FALSE) = "", "", VLOOKUP(B365,'(2) Gegevens per set'!B:V, 5, FALSE)), "")</f>
        <v/>
      </c>
      <c r="H365" s="16" t="str">
        <f>IF($H$13="Ja", IF(VLOOKUP(B365,'(2) Gegevens per set'!B:V, 6, FALSE) = "", "", VLOOKUP(B365,'(2) Gegevens per set'!B:V, 6, FALSE)), "")</f>
        <v/>
      </c>
      <c r="I365" s="16" t="str">
        <f>IF($I$13="Ja", IF(VLOOKUP(B365,'(2) Gegevens per set'!B:V, 7, FALSE) = "", "", VLOOKUP(B365,'(2) Gegevens per set'!B:V, 7, FALSE)), "")</f>
        <v/>
      </c>
      <c r="J365" s="16" t="str">
        <f>IF($J$13="Ja", IF(VLOOKUP(B365,'(2) Gegevens per set'!B:V, 8, FALSE) = "", "", VLOOKUP(B365,'(2) Gegevens per set'!B:V, 8, FALSE)), "")</f>
        <v/>
      </c>
      <c r="K365" s="16" t="str">
        <f>IF($K$13="Ja", IF(VLOOKUP(B365,'(2) Gegevens per set'!B:V, 9, FALSE) = "", "", VLOOKUP(B365,'(2) Gegevens per set'!B:V, 9, FALSE)), "")</f>
        <v/>
      </c>
      <c r="L365" s="16" t="str">
        <f>IF($L$13="Ja", IF(VLOOKUP(B365,'(2) Gegevens per set'!B:V, 10, FALSE) = "", "", VLOOKUP(B365,'(2) Gegevens per set'!B:V, 10, FALSE)), "")</f>
        <v/>
      </c>
      <c r="M365" s="16" t="str">
        <f>IF($M$13="Ja", IF(VLOOKUP(B365,'(2) Gegevens per set'!B:V, 11, FALSE) = "", "", VLOOKUP(B365,'(2) Gegevens per set'!B:V, 11, FALSE)), "")</f>
        <v/>
      </c>
      <c r="N365" s="16" t="str">
        <f>IF($N$13="Ja", IF(VLOOKUP(B365,'(2) Gegevens per set'!B:V, 12, FALSE) = "", "", VLOOKUP(B365,'(2) Gegevens per set'!B:V, 12, FALSE)), "")</f>
        <v/>
      </c>
      <c r="O365" s="16" t="str">
        <f>IF($O$13="Ja", IF(VLOOKUP(B365,'(2) Gegevens per set'!B:V, 13, FALSE) = "", "", VLOOKUP(B365,'(2) Gegevens per set'!B:V, 13, FALSE)), "")</f>
        <v/>
      </c>
      <c r="P365" s="16" t="str">
        <f>IF($P$13="Ja", IF(VLOOKUP(B365,'(2) Gegevens per set'!B:V, 14, FALSE) = "", "", VLOOKUP(B365,'(2) Gegevens per set'!B:V, 14, FALSE)), "")</f>
        <v/>
      </c>
      <c r="Q365" s="16" t="str">
        <f>IF($Q$13="Ja", IF(VLOOKUP(B365,'(2) Gegevens per set'!B:V, 15, FALSE) = "", "", VLOOKUP(B365,'(2) Gegevens per set'!B:V, 15, FALSE)), "")</f>
        <v/>
      </c>
      <c r="R365" s="16" t="str">
        <f>IF($R$13="Ja", IF(VLOOKUP(B365,'(2) Gegevens per set'!B:V, 16, FALSE) = "", "", VLOOKUP(B365,'(2) Gegevens per set'!B:V, 16, FALSE)), "")</f>
        <v/>
      </c>
      <c r="S365" s="16" t="str">
        <f>IF($S$13="Ja", IF(VLOOKUP(B365,'(2) Gegevens per set'!B:V, 17, FALSE) = "", "", VLOOKUP(B365,'(2) Gegevens per set'!B:V, 17, FALSE)), "")</f>
        <v/>
      </c>
      <c r="T365" s="16" t="str">
        <f>IF($T$13="Ja", IF(VLOOKUP(B365,'(2) Gegevens per set'!B:V, 18, FALSE) = "", "", VLOOKUP(B365,'(2) Gegevens per set'!B:V, 18, FALSE)), "")</f>
        <v/>
      </c>
      <c r="U365" s="16" t="str">
        <f>IF($U$13="Ja", IF(VLOOKUP(B365,'(2) Gegevens per set'!B:V, 19, FALSE) = "", "", VLOOKUP(B365,'(2) Gegevens per set'!B:V, 19, FALSE)), "")</f>
        <v/>
      </c>
      <c r="V365" s="16" t="str">
        <f>IF($V$13="Ja", IF(VLOOKUP(B365,'(2) Gegevens per set'!B:V, 20, FALSE) = "", "", VLOOKUP(B365,'(2) Gegevens per set'!B:V, 20, FALSE)), "")</f>
        <v/>
      </c>
      <c r="W365" s="16" t="str">
        <f>IF($W$13="Ja", IF(VLOOKUP(B365,'(2) Gegevens per set'!B:V, 21, FALSE) = "", "", VLOOKUP(B365,'(2) Gegevens per set'!B:V, 21, FALSE)), "")</f>
        <v/>
      </c>
      <c r="X365" s="84" t="str" cm="1">
        <f t="array" ref="X365">IF($C$6&lt;&gt;"x","",IF(OR(E365:W365&lt;&gt;""),"x",""))</f>
        <v/>
      </c>
      <c r="Y365" s="84" t="str">
        <f>IF($C$8="x", IF(VLOOKUP(B365,'(2) Gegevens per set'!B:Y, 22, FALSE) = "", "", VLOOKUP(B365,'(2) Gegevens per set'!B:Y, 22, FALSE)), "")</f>
        <v/>
      </c>
      <c r="Z365" s="84" t="str">
        <f>IF($C$9="x", IF(VLOOKUP(B365,'(2) Gegevens per set'!B:Y, 23, FALSE) = "", "", VLOOKUP(B365,'(2) Gegevens per set'!B:Y, 23, FALSE)), "")</f>
        <v/>
      </c>
      <c r="AA365" s="84" t="str">
        <f>IF($C$7="x", IF(VLOOKUP(B365,'(2) Gegevens per set'!B:Y, 24, FALSE) = "", "", VLOOKUP(B365,'(2) Gegevens per set'!B:Y, 24, FALSE)), "")</f>
        <v/>
      </c>
    </row>
  </sheetData>
  <sheetProtection algorithmName="SHA-512" hashValue="M9O11U6MaNo2zF4NaD5tSik0ljOpNUBugNeEzOAgXzTmQiUZq7V1UcvDYUr5h+yPhdtVqyNmkEWg97NaG99J+A==" saltValue="ynrK7CxxHIv78sqM9ls2CA==" spinCount="100000" sheet="1" objects="1" scenarios="1"/>
  <mergeCells count="2">
    <mergeCell ref="B3:C3"/>
    <mergeCell ref="B2:C2"/>
  </mergeCells>
  <phoneticPr fontId="8" type="noConversion"/>
  <conditionalFormatting sqref="E12:W12">
    <cfRule type="expression" dxfId="48" priority="51">
      <formula>E$12="v"</formula>
    </cfRule>
  </conditionalFormatting>
  <conditionalFormatting sqref="E13:W13">
    <cfRule type="expression" dxfId="47" priority="53">
      <formula>E13="Ja"</formula>
    </cfRule>
    <cfRule type="expression" dxfId="46" priority="52">
      <formula>E13="Nee"</formula>
    </cfRule>
  </conditionalFormatting>
  <conditionalFormatting sqref="E15:W34 E36:W55 E57:W74 E76:W93 E95:W112 E114:W131 E133:W141 E143:W151 E153:W177 E179:W203 E205:W214 E216:W224 E226:W252 E254:W279 E281:W297 E299:W314 E316:W320 E322:W326 E328:W334 E336:W342 E344:W356 E358:W364">
    <cfRule type="expression" dxfId="45" priority="54">
      <formula>AND(E15="x", E$11="x")</formula>
    </cfRule>
    <cfRule type="expression" dxfId="44" priority="55">
      <formula>AND(E15="x", E$11="v")</formula>
    </cfRule>
  </conditionalFormatting>
  <conditionalFormatting sqref="E35:W35">
    <cfRule type="expression" dxfId="43" priority="49">
      <formula>E35="x"</formula>
    </cfRule>
    <cfRule type="expression" dxfId="42" priority="50">
      <formula>E35="v"</formula>
    </cfRule>
  </conditionalFormatting>
  <conditionalFormatting sqref="E56:W56">
    <cfRule type="expression" dxfId="41" priority="48">
      <formula>E56="v"</formula>
    </cfRule>
    <cfRule type="expression" dxfId="40" priority="47">
      <formula>E56="x"</formula>
    </cfRule>
  </conditionalFormatting>
  <conditionalFormatting sqref="E75:W75">
    <cfRule type="expression" dxfId="39" priority="46">
      <formula>E75="v"</formula>
    </cfRule>
    <cfRule type="expression" dxfId="38" priority="45">
      <formula>E75="x"</formula>
    </cfRule>
  </conditionalFormatting>
  <conditionalFormatting sqref="E94:W94">
    <cfRule type="expression" dxfId="37" priority="43">
      <formula>E94="x"</formula>
    </cfRule>
    <cfRule type="expression" dxfId="36" priority="44">
      <formula>E94="v"</formula>
    </cfRule>
  </conditionalFormatting>
  <conditionalFormatting sqref="E113:W113">
    <cfRule type="expression" dxfId="35" priority="42">
      <formula>E113="v"</formula>
    </cfRule>
    <cfRule type="expression" dxfId="34" priority="41">
      <formula>E113="x"</formula>
    </cfRule>
  </conditionalFormatting>
  <conditionalFormatting sqref="E132:W132">
    <cfRule type="expression" dxfId="33" priority="40">
      <formula>E132="v"</formula>
    </cfRule>
    <cfRule type="expression" dxfId="32" priority="39">
      <formula>E132="x"</formula>
    </cfRule>
  </conditionalFormatting>
  <conditionalFormatting sqref="E142:W142">
    <cfRule type="expression" dxfId="31" priority="38">
      <formula>E142="v"</formula>
    </cfRule>
    <cfRule type="expression" dxfId="30" priority="37">
      <formula>E142="x"</formula>
    </cfRule>
  </conditionalFormatting>
  <conditionalFormatting sqref="E152:W152">
    <cfRule type="expression" dxfId="29" priority="35">
      <formula>E152="x"</formula>
    </cfRule>
    <cfRule type="expression" dxfId="28" priority="36">
      <formula>E152="v"</formula>
    </cfRule>
  </conditionalFormatting>
  <conditionalFormatting sqref="E178:W178">
    <cfRule type="expression" dxfId="27" priority="34">
      <formula>E178="v"</formula>
    </cfRule>
    <cfRule type="expression" dxfId="26" priority="33">
      <formula>E178="x"</formula>
    </cfRule>
  </conditionalFormatting>
  <conditionalFormatting sqref="E204:W204">
    <cfRule type="expression" dxfId="25" priority="31">
      <formula>E204="x"</formula>
    </cfRule>
    <cfRule type="expression" dxfId="24" priority="32">
      <formula>E204="v"</formula>
    </cfRule>
  </conditionalFormatting>
  <conditionalFormatting sqref="E215:W215">
    <cfRule type="expression" dxfId="23" priority="30">
      <formula>E215="v"</formula>
    </cfRule>
    <cfRule type="expression" dxfId="22" priority="29">
      <formula>E215="x"</formula>
    </cfRule>
  </conditionalFormatting>
  <conditionalFormatting sqref="E225:W225">
    <cfRule type="expression" dxfId="21" priority="28">
      <formula>E225="v"</formula>
    </cfRule>
    <cfRule type="expression" dxfId="20" priority="27">
      <formula>E225="x"</formula>
    </cfRule>
  </conditionalFormatting>
  <conditionalFormatting sqref="E253:W253">
    <cfRule type="expression" dxfId="19" priority="26">
      <formula>E253="v"</formula>
    </cfRule>
    <cfRule type="expression" dxfId="18" priority="25">
      <formula>E253="x"</formula>
    </cfRule>
  </conditionalFormatting>
  <conditionalFormatting sqref="E280:W280">
    <cfRule type="expression" dxfId="17" priority="23">
      <formula>E280="x"</formula>
    </cfRule>
    <cfRule type="expression" dxfId="16" priority="24">
      <formula>E280="v"</formula>
    </cfRule>
  </conditionalFormatting>
  <conditionalFormatting sqref="E298:W298">
    <cfRule type="expression" dxfId="15" priority="22">
      <formula>E298="v"</formula>
    </cfRule>
    <cfRule type="expression" dxfId="14" priority="21">
      <formula>E298="x"</formula>
    </cfRule>
  </conditionalFormatting>
  <conditionalFormatting sqref="E315:W315">
    <cfRule type="expression" dxfId="13" priority="20">
      <formula>E315="v"</formula>
    </cfRule>
    <cfRule type="expression" dxfId="12" priority="19">
      <formula>E315="x"</formula>
    </cfRule>
  </conditionalFormatting>
  <conditionalFormatting sqref="E321:W321">
    <cfRule type="expression" dxfId="11" priority="18">
      <formula>E321="v"</formula>
    </cfRule>
    <cfRule type="expression" dxfId="10" priority="17">
      <formula>E321="x"</formula>
    </cfRule>
  </conditionalFormatting>
  <conditionalFormatting sqref="E327:W327">
    <cfRule type="expression" dxfId="9" priority="12">
      <formula>E327="v"</formula>
    </cfRule>
    <cfRule type="expression" dxfId="8" priority="11">
      <formula>E327="x"</formula>
    </cfRule>
  </conditionalFormatting>
  <conditionalFormatting sqref="E335:W335">
    <cfRule type="expression" dxfId="7" priority="14">
      <formula>E335="v"</formula>
    </cfRule>
    <cfRule type="expression" dxfId="6" priority="13">
      <formula>E335="x"</formula>
    </cfRule>
  </conditionalFormatting>
  <conditionalFormatting sqref="E343:W343">
    <cfRule type="expression" dxfId="5" priority="9">
      <formula>E343="x"</formula>
    </cfRule>
    <cfRule type="expression" dxfId="4" priority="10">
      <formula>E343="v"</formula>
    </cfRule>
  </conditionalFormatting>
  <conditionalFormatting sqref="E357:W357">
    <cfRule type="expression" dxfId="3" priority="8">
      <formula>E357="v"</formula>
    </cfRule>
    <cfRule type="expression" dxfId="2" priority="7">
      <formula>E357="x"</formula>
    </cfRule>
  </conditionalFormatting>
  <conditionalFormatting sqref="E365:W365">
    <cfRule type="expression" dxfId="1" priority="1">
      <formula>E365="x"</formula>
    </cfRule>
    <cfRule type="expression" dxfId="0" priority="2">
      <formula>E365="v"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6BF924-4942-445A-BC84-512B1FD6C8F7}">
          <x14:formula1>
            <xm:f>Dropdowns!$B$3:$B$473</xm:f>
          </x14:formula1>
          <xm:sqref>B3:C3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2730A-FC84-443D-850E-CA7D2764339B}">
  <sheetPr>
    <tabColor theme="0" tint="-0.14999847407452621"/>
  </sheetPr>
  <dimension ref="B2:B70"/>
  <sheetViews>
    <sheetView zoomScale="70" zoomScaleNormal="70" workbookViewId="0">
      <pane ySplit="2" topLeftCell="A3" activePane="bottomLeft" state="frozen"/>
      <selection pane="bottomLeft" activeCell="A24" sqref="A24:XFD24"/>
    </sheetView>
  </sheetViews>
  <sheetFormatPr defaultRowHeight="15" x14ac:dyDescent="0.25"/>
  <cols>
    <col min="1" max="1" width="2.85546875" style="1" customWidth="1"/>
    <col min="2" max="2" width="171.42578125" style="1" bestFit="1" customWidth="1"/>
    <col min="3" max="16384" width="9.140625" style="1"/>
  </cols>
  <sheetData>
    <row r="2" spans="2:2" s="77" customFormat="1" ht="22.5" customHeight="1" x14ac:dyDescent="0.25">
      <c r="B2" s="87" t="s">
        <v>490</v>
      </c>
    </row>
    <row r="3" spans="2:2" s="17" customFormat="1" x14ac:dyDescent="0.25">
      <c r="B3" s="88" t="s">
        <v>484</v>
      </c>
    </row>
    <row r="4" spans="2:2" x14ac:dyDescent="0.25">
      <c r="B4" s="88" t="s">
        <v>483</v>
      </c>
    </row>
    <row r="5" spans="2:2" s="17" customFormat="1" ht="14.25" customHeight="1" x14ac:dyDescent="0.25">
      <c r="B5" s="88" t="s">
        <v>685</v>
      </c>
    </row>
    <row r="6" spans="2:2" s="17" customFormat="1" x14ac:dyDescent="0.25">
      <c r="B6" s="88" t="s">
        <v>686</v>
      </c>
    </row>
    <row r="7" spans="2:2" x14ac:dyDescent="0.25">
      <c r="B7" s="88" t="s">
        <v>687</v>
      </c>
    </row>
    <row r="8" spans="2:2" x14ac:dyDescent="0.25">
      <c r="B8" s="88" t="s">
        <v>688</v>
      </c>
    </row>
    <row r="9" spans="2:2" x14ac:dyDescent="0.25">
      <c r="B9" s="88" t="s">
        <v>689</v>
      </c>
    </row>
    <row r="10" spans="2:2" x14ac:dyDescent="0.25">
      <c r="B10" s="88" t="s">
        <v>690</v>
      </c>
    </row>
    <row r="11" spans="2:2" x14ac:dyDescent="0.25">
      <c r="B11" s="88" t="s">
        <v>691</v>
      </c>
    </row>
    <row r="12" spans="2:2" x14ac:dyDescent="0.25">
      <c r="B12" s="88" t="s">
        <v>692</v>
      </c>
    </row>
    <row r="13" spans="2:2" x14ac:dyDescent="0.25">
      <c r="B13" s="88" t="s">
        <v>693</v>
      </c>
    </row>
    <row r="14" spans="2:2" x14ac:dyDescent="0.25">
      <c r="B14" s="88" t="s">
        <v>694</v>
      </c>
    </row>
    <row r="15" spans="2:2" x14ac:dyDescent="0.25">
      <c r="B15" s="88" t="s">
        <v>695</v>
      </c>
    </row>
    <row r="16" spans="2:2" x14ac:dyDescent="0.25">
      <c r="B16" s="88" t="s">
        <v>696</v>
      </c>
    </row>
    <row r="17" spans="2:2" x14ac:dyDescent="0.25">
      <c r="B17" s="88" t="s">
        <v>697</v>
      </c>
    </row>
    <row r="18" spans="2:2" s="17" customFormat="1" x14ac:dyDescent="0.25">
      <c r="B18" s="88" t="s">
        <v>698</v>
      </c>
    </row>
    <row r="19" spans="2:2" x14ac:dyDescent="0.25">
      <c r="B19" s="88" t="s">
        <v>699</v>
      </c>
    </row>
    <row r="20" spans="2:2" s="17" customFormat="1" x14ac:dyDescent="0.25">
      <c r="B20" s="88" t="s">
        <v>700</v>
      </c>
    </row>
    <row r="21" spans="2:2" x14ac:dyDescent="0.25">
      <c r="B21" s="88" t="s">
        <v>701</v>
      </c>
    </row>
    <row r="22" spans="2:2" x14ac:dyDescent="0.25">
      <c r="B22" s="88" t="s">
        <v>702</v>
      </c>
    </row>
    <row r="23" spans="2:2" x14ac:dyDescent="0.25">
      <c r="B23" s="88" t="s">
        <v>752</v>
      </c>
    </row>
    <row r="24" spans="2:2" s="17" customFormat="1" x14ac:dyDescent="0.25">
      <c r="B24" s="88" t="s">
        <v>703</v>
      </c>
    </row>
    <row r="25" spans="2:2" x14ac:dyDescent="0.25">
      <c r="B25" s="88" t="s">
        <v>704</v>
      </c>
    </row>
    <row r="26" spans="2:2" x14ac:dyDescent="0.25">
      <c r="B26" s="88" t="s">
        <v>705</v>
      </c>
    </row>
    <row r="27" spans="2:2" s="17" customFormat="1" x14ac:dyDescent="0.25">
      <c r="B27" s="88" t="s">
        <v>706</v>
      </c>
    </row>
    <row r="28" spans="2:2" x14ac:dyDescent="0.25">
      <c r="B28" s="88" t="s">
        <v>707</v>
      </c>
    </row>
    <row r="29" spans="2:2" x14ac:dyDescent="0.25">
      <c r="B29" s="88" t="s">
        <v>708</v>
      </c>
    </row>
    <row r="30" spans="2:2" x14ac:dyDescent="0.25">
      <c r="B30" s="88" t="s">
        <v>485</v>
      </c>
    </row>
    <row r="31" spans="2:2" x14ac:dyDescent="0.25">
      <c r="B31" s="88" t="s">
        <v>709</v>
      </c>
    </row>
    <row r="32" spans="2:2" x14ac:dyDescent="0.25">
      <c r="B32" s="88" t="s">
        <v>710</v>
      </c>
    </row>
    <row r="33" spans="2:2" x14ac:dyDescent="0.25">
      <c r="B33" s="88" t="s">
        <v>711</v>
      </c>
    </row>
    <row r="34" spans="2:2" x14ac:dyDescent="0.25">
      <c r="B34" s="88" t="s">
        <v>712</v>
      </c>
    </row>
    <row r="35" spans="2:2" x14ac:dyDescent="0.25">
      <c r="B35" s="88" t="s">
        <v>713</v>
      </c>
    </row>
    <row r="36" spans="2:2" x14ac:dyDescent="0.25">
      <c r="B36" s="88" t="s">
        <v>714</v>
      </c>
    </row>
    <row r="37" spans="2:2" x14ac:dyDescent="0.25">
      <c r="B37" s="88" t="s">
        <v>715</v>
      </c>
    </row>
    <row r="38" spans="2:2" x14ac:dyDescent="0.25">
      <c r="B38" s="88" t="s">
        <v>716</v>
      </c>
    </row>
    <row r="39" spans="2:2" x14ac:dyDescent="0.25">
      <c r="B39" s="88" t="s">
        <v>717</v>
      </c>
    </row>
    <row r="40" spans="2:2" x14ac:dyDescent="0.25">
      <c r="B40" s="88" t="s">
        <v>489</v>
      </c>
    </row>
    <row r="41" spans="2:2" x14ac:dyDescent="0.25">
      <c r="B41" s="88" t="s">
        <v>718</v>
      </c>
    </row>
    <row r="42" spans="2:2" x14ac:dyDescent="0.25">
      <c r="B42" s="88" t="s">
        <v>719</v>
      </c>
    </row>
    <row r="43" spans="2:2" x14ac:dyDescent="0.25">
      <c r="B43" s="88" t="s">
        <v>720</v>
      </c>
    </row>
    <row r="44" spans="2:2" x14ac:dyDescent="0.25">
      <c r="B44" s="88" t="s">
        <v>721</v>
      </c>
    </row>
    <row r="45" spans="2:2" x14ac:dyDescent="0.25">
      <c r="B45" s="88" t="s">
        <v>722</v>
      </c>
    </row>
    <row r="46" spans="2:2" x14ac:dyDescent="0.25">
      <c r="B46" s="88" t="s">
        <v>723</v>
      </c>
    </row>
    <row r="47" spans="2:2" x14ac:dyDescent="0.25">
      <c r="B47" s="88" t="s">
        <v>724</v>
      </c>
    </row>
    <row r="48" spans="2:2" x14ac:dyDescent="0.25">
      <c r="B48" s="88" t="s">
        <v>725</v>
      </c>
    </row>
    <row r="49" spans="2:2" x14ac:dyDescent="0.25">
      <c r="B49" s="88" t="s">
        <v>726</v>
      </c>
    </row>
    <row r="50" spans="2:2" x14ac:dyDescent="0.25">
      <c r="B50" s="88" t="s">
        <v>727</v>
      </c>
    </row>
    <row r="51" spans="2:2" x14ac:dyDescent="0.25">
      <c r="B51" s="88" t="s">
        <v>728</v>
      </c>
    </row>
    <row r="52" spans="2:2" x14ac:dyDescent="0.25">
      <c r="B52" s="88" t="s">
        <v>729</v>
      </c>
    </row>
    <row r="53" spans="2:2" x14ac:dyDescent="0.25">
      <c r="B53" s="88" t="s">
        <v>730</v>
      </c>
    </row>
    <row r="54" spans="2:2" x14ac:dyDescent="0.25">
      <c r="B54" s="88" t="s">
        <v>486</v>
      </c>
    </row>
    <row r="55" spans="2:2" x14ac:dyDescent="0.25">
      <c r="B55" s="88" t="s">
        <v>731</v>
      </c>
    </row>
    <row r="56" spans="2:2" x14ac:dyDescent="0.25">
      <c r="B56" s="88" t="s">
        <v>732</v>
      </c>
    </row>
    <row r="57" spans="2:2" x14ac:dyDescent="0.25">
      <c r="B57" s="88" t="s">
        <v>733</v>
      </c>
    </row>
    <row r="58" spans="2:2" x14ac:dyDescent="0.25">
      <c r="B58" s="88" t="s">
        <v>734</v>
      </c>
    </row>
    <row r="59" spans="2:2" x14ac:dyDescent="0.25">
      <c r="B59" s="88" t="s">
        <v>735</v>
      </c>
    </row>
    <row r="60" spans="2:2" x14ac:dyDescent="0.25">
      <c r="B60" s="88" t="s">
        <v>736</v>
      </c>
    </row>
    <row r="61" spans="2:2" x14ac:dyDescent="0.25">
      <c r="B61" s="88" t="s">
        <v>737</v>
      </c>
    </row>
    <row r="62" spans="2:2" x14ac:dyDescent="0.25">
      <c r="B62" s="88" t="s">
        <v>738</v>
      </c>
    </row>
    <row r="63" spans="2:2" x14ac:dyDescent="0.25">
      <c r="B63" s="88" t="s">
        <v>739</v>
      </c>
    </row>
    <row r="64" spans="2:2" x14ac:dyDescent="0.25">
      <c r="B64" s="88" t="s">
        <v>487</v>
      </c>
    </row>
    <row r="65" spans="2:2" x14ac:dyDescent="0.25">
      <c r="B65" s="88" t="s">
        <v>488</v>
      </c>
    </row>
    <row r="66" spans="2:2" x14ac:dyDescent="0.25">
      <c r="B66" s="88" t="s">
        <v>740</v>
      </c>
    </row>
    <row r="67" spans="2:2" x14ac:dyDescent="0.25">
      <c r="B67" s="88" t="s">
        <v>741</v>
      </c>
    </row>
    <row r="68" spans="2:2" x14ac:dyDescent="0.25">
      <c r="B68" s="88" t="s">
        <v>742</v>
      </c>
    </row>
    <row r="69" spans="2:2" x14ac:dyDescent="0.25">
      <c r="B69" s="88" t="s">
        <v>743</v>
      </c>
    </row>
    <row r="70" spans="2:2" x14ac:dyDescent="0.25">
      <c r="B70" s="1" t="s">
        <v>744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(1) Toelichting document</vt:lpstr>
      <vt:lpstr>(2) Gegevens per set</vt:lpstr>
      <vt:lpstr>(3) Taken, doelgroepen en sets</vt:lpstr>
      <vt:lpstr>(4) Gegevens per taak+doelgroep</vt:lpstr>
      <vt:lpstr>Dropdowns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Eechoud, Steven van</dc:creator>
  <cp:lastModifiedBy>Eechoud, Steven van</cp:lastModifiedBy>
  <dcterms:created xsi:type="dcterms:W3CDTF">2024-04-04T09:05:26Z</dcterms:created>
  <dcterms:modified xsi:type="dcterms:W3CDTF">2026-02-25T09:45:32Z</dcterms:modified>
</cp:coreProperties>
</file>